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870" windowWidth="10740" windowHeight="7635" activeTab="1"/>
  </bookViews>
  <sheets>
    <sheet name="I" sheetId="1" r:id="rId1"/>
    <sheet name="FINDINV1" sheetId="2" r:id="rId2"/>
  </sheets>
  <definedNames>
    <definedName name="_xlnm.Print_Area" localSheetId="1">'FINDINV1'!$B$1:$O$25</definedName>
  </definedNames>
  <calcPr fullCalcOnLoad="1"/>
</workbook>
</file>

<file path=xl/sharedStrings.xml><?xml version="1.0" encoding="utf-8"?>
<sst xmlns="http://schemas.openxmlformats.org/spreadsheetml/2006/main" count="17454" uniqueCount="1727">
  <si>
    <t>HONEYWELL</t>
  </si>
  <si>
    <t>MOTOR SHAFT POWER &amp; CURRENT</t>
  </si>
  <si>
    <t>DIMENSIONS</t>
  </si>
  <si>
    <t>WEIGHT</t>
  </si>
  <si>
    <t>OS. NO.</t>
  </si>
  <si>
    <t xml:space="preserve"> Constant torque</t>
  </si>
  <si>
    <t>Variable torque</t>
  </si>
  <si>
    <t>W x H x D</t>
  </si>
  <si>
    <t>P [HP]</t>
  </si>
  <si>
    <t>Enclosure</t>
  </si>
  <si>
    <t xml:space="preserve"> </t>
  </si>
  <si>
    <t>Date: 05/20/1999</t>
  </si>
  <si>
    <t>Pct</t>
  </si>
  <si>
    <t>Ict</t>
  </si>
  <si>
    <t>IMAX</t>
  </si>
  <si>
    <t>PVT</t>
  </si>
  <si>
    <t>ISQR</t>
  </si>
  <si>
    <t>M/NEMA 1</t>
  </si>
  <si>
    <t>W*H*D</t>
  </si>
  <si>
    <t>lbs</t>
  </si>
  <si>
    <t>Inverter Selector</t>
  </si>
  <si>
    <t>adjust</t>
  </si>
  <si>
    <t>CXL INDEX</t>
  </si>
  <si>
    <t>TYPE</t>
  </si>
  <si>
    <t>KW</t>
  </si>
  <si>
    <t>PHASE</t>
  </si>
  <si>
    <t>VOLTAGE</t>
  </si>
  <si>
    <t>PANEL</t>
  </si>
  <si>
    <t>IP</t>
  </si>
  <si>
    <t>FILTER</t>
  </si>
  <si>
    <t>BRAKE</t>
  </si>
  <si>
    <t>CXL</t>
  </si>
  <si>
    <t>G</t>
  </si>
  <si>
    <t>Machine</t>
  </si>
  <si>
    <t>CXS</t>
  </si>
  <si>
    <t>Fan/Pump</t>
  </si>
  <si>
    <t>Country</t>
  </si>
  <si>
    <t>Exchange</t>
  </si>
  <si>
    <t>USA</t>
  </si>
  <si>
    <t>$</t>
  </si>
  <si>
    <t>Germany</t>
  </si>
  <si>
    <t>DM</t>
  </si>
  <si>
    <t>France</t>
  </si>
  <si>
    <t>Fr</t>
  </si>
  <si>
    <t>Netherlands</t>
  </si>
  <si>
    <t>Japan</t>
  </si>
  <si>
    <t>Canada</t>
  </si>
  <si>
    <t>E.C.U.</t>
  </si>
  <si>
    <t>HEDC</t>
  </si>
  <si>
    <t>Belgium</t>
  </si>
  <si>
    <t>Italy</t>
  </si>
  <si>
    <t>Switzerland</t>
  </si>
  <si>
    <t>Sweden</t>
  </si>
  <si>
    <t>Denmark</t>
  </si>
  <si>
    <t>Australia</t>
  </si>
  <si>
    <t>Finland</t>
  </si>
  <si>
    <t>Norway</t>
  </si>
  <si>
    <t>Autria</t>
  </si>
  <si>
    <t>UK</t>
  </si>
  <si>
    <t>£</t>
  </si>
  <si>
    <t>OS NUMBER</t>
  </si>
  <si>
    <t>MODUTROL IV TRADE REPLACEMENT</t>
  </si>
  <si>
    <t>TRANSFORMER</t>
  </si>
  <si>
    <t>AUX SWITCH REQS</t>
  </si>
  <si>
    <t>ACCESS-ORIES</t>
  </si>
  <si>
    <t>STROKE SETTING</t>
  </si>
  <si>
    <t>AUX SWITCH SETTINGS</t>
  </si>
  <si>
    <t>VOLT (Vac)</t>
  </si>
  <si>
    <t>TORQUE (lb-in, lb-ft)</t>
  </si>
  <si>
    <t>STROKE MAX (DEGREES)</t>
  </si>
  <si>
    <t>TIMING MAX (SECS)</t>
  </si>
  <si>
    <t>AUX SWITCHES</t>
  </si>
  <si>
    <t>MOTOR SHAFTS</t>
  </si>
  <si>
    <t>ADAPTOR BRACKET</t>
  </si>
  <si>
    <t>CONTROL SIGNAL</t>
  </si>
  <si>
    <t>FUNCTIONAL REPLACEMENT</t>
  </si>
  <si>
    <t>TRADE COMMENTS</t>
  </si>
  <si>
    <t>MOD IV</t>
  </si>
  <si>
    <t>MA-12313</t>
  </si>
  <si>
    <t>N/A</t>
  </si>
  <si>
    <t>75 -- 180°</t>
  </si>
  <si>
    <t>SPST</t>
  </si>
  <si>
    <t>M8415A1004</t>
  </si>
  <si>
    <t>MA-12323</t>
  </si>
  <si>
    <t>MA-305</t>
  </si>
  <si>
    <t>180°</t>
  </si>
  <si>
    <t>M836A1042</t>
  </si>
  <si>
    <t>MA-305-500</t>
  </si>
  <si>
    <t>MA-318</t>
  </si>
  <si>
    <t>M8185D1006</t>
  </si>
  <si>
    <t>160°</t>
  </si>
  <si>
    <t>M8185A1002</t>
  </si>
  <si>
    <t>MA-318-500</t>
  </si>
  <si>
    <t>220736A</t>
  </si>
  <si>
    <t>NDR</t>
  </si>
  <si>
    <t>MA-405</t>
  </si>
  <si>
    <t>M436A1116</t>
  </si>
  <si>
    <t>MA-405-500</t>
  </si>
  <si>
    <t>MA-406</t>
  </si>
  <si>
    <t>MA-406-500</t>
  </si>
  <si>
    <t>MA-407</t>
  </si>
  <si>
    <t>M436A1124</t>
  </si>
  <si>
    <t>MA-407-500</t>
  </si>
  <si>
    <t>MA-416</t>
  </si>
  <si>
    <t>198162AA</t>
  </si>
  <si>
    <t>M4185B1017</t>
  </si>
  <si>
    <t>M8185D: 60 second</t>
  </si>
  <si>
    <t>MA-416-500</t>
  </si>
  <si>
    <t>MA-418</t>
  </si>
  <si>
    <t>198162EA</t>
  </si>
  <si>
    <t>M4185A1001</t>
  </si>
  <si>
    <t>MA-418-500</t>
  </si>
  <si>
    <t>M4185B1009</t>
  </si>
  <si>
    <t>MA-419</t>
  </si>
  <si>
    <t>Tradeline is 60 second</t>
  </si>
  <si>
    <t>MA-419-500</t>
  </si>
  <si>
    <t>MA-5330</t>
  </si>
  <si>
    <t>2"</t>
  </si>
  <si>
    <t>MA-5333</t>
  </si>
  <si>
    <t>MA5-419</t>
  </si>
  <si>
    <t>170°</t>
  </si>
  <si>
    <t>Tradeline is 240 second</t>
  </si>
  <si>
    <t>MA5-419-500</t>
  </si>
  <si>
    <t>MC-351</t>
  </si>
  <si>
    <t>M6194D1017</t>
  </si>
  <si>
    <t>SPDT</t>
  </si>
  <si>
    <t>MC-421</t>
  </si>
  <si>
    <t>M6184D1035</t>
  </si>
  <si>
    <t>MC-431</t>
  </si>
  <si>
    <t>198162GA</t>
  </si>
  <si>
    <t>MC-4311</t>
  </si>
  <si>
    <t>MC5-4311</t>
  </si>
  <si>
    <t>220736B</t>
  </si>
  <si>
    <t>ES-650</t>
  </si>
  <si>
    <t>MC-9610</t>
  </si>
  <si>
    <t>MC-9810</t>
  </si>
  <si>
    <t>ME-12313</t>
  </si>
  <si>
    <t>110°</t>
  </si>
  <si>
    <t>3 position</t>
  </si>
  <si>
    <t>M8405A1006</t>
  </si>
  <si>
    <t>ME-12313-102</t>
  </si>
  <si>
    <t>MP-2110</t>
  </si>
  <si>
    <t>CP-8000</t>
  </si>
  <si>
    <t>MP-2113-500</t>
  </si>
  <si>
    <t>M6184D1001</t>
  </si>
  <si>
    <t>Tradeline is 60 second, 150 lb-in</t>
  </si>
  <si>
    <t>MP-2130-500</t>
  </si>
  <si>
    <t>90°</t>
  </si>
  <si>
    <t>MP-2150-500</t>
  </si>
  <si>
    <t>M6184A1023</t>
  </si>
  <si>
    <t>MP-2151-500</t>
  </si>
  <si>
    <t>MP-371</t>
  </si>
  <si>
    <t>M6294D1008</t>
  </si>
  <si>
    <t>Tradeline is 160°, 240 second</t>
  </si>
  <si>
    <t>MP-381</t>
  </si>
  <si>
    <t>MP-481</t>
  </si>
  <si>
    <t>M9194D1003</t>
  </si>
  <si>
    <t>Q7230A</t>
  </si>
  <si>
    <t>2-15 Vdc</t>
  </si>
  <si>
    <t>Set signal range</t>
  </si>
  <si>
    <t>MP-483-600</t>
  </si>
  <si>
    <t>Check timing and stroke</t>
  </si>
  <si>
    <t>MP-485</t>
  </si>
  <si>
    <t>MP-4851</t>
  </si>
  <si>
    <t>MP-486</t>
  </si>
  <si>
    <t>130-1300</t>
  </si>
  <si>
    <t>MP-9710</t>
  </si>
  <si>
    <t>Proportional</t>
  </si>
  <si>
    <t>MU-12313</t>
  </si>
  <si>
    <t>Economizer</t>
  </si>
  <si>
    <t>M7415A1006</t>
  </si>
  <si>
    <t>M110AAB-1</t>
  </si>
  <si>
    <t>ADJ</t>
  </si>
  <si>
    <t>45-270°</t>
  </si>
  <si>
    <t>M110AGA-1</t>
  </si>
  <si>
    <t>M110AGB-1</t>
  </si>
  <si>
    <t>M110GGA-1</t>
  </si>
  <si>
    <t>M9175D1014</t>
  </si>
  <si>
    <t>M110JGA-1</t>
  </si>
  <si>
    <t>M9185D1004</t>
  </si>
  <si>
    <t>65-270°</t>
  </si>
  <si>
    <t>M110JGB-1</t>
  </si>
  <si>
    <t>M110QGA-1</t>
  </si>
  <si>
    <t>M120AAA-1</t>
  </si>
  <si>
    <t>M120AAB-1</t>
  </si>
  <si>
    <t>M120AAC-1</t>
  </si>
  <si>
    <t>M120AGA-1</t>
  </si>
  <si>
    <t>M120GGA-1</t>
  </si>
  <si>
    <t>M9164D1009</t>
  </si>
  <si>
    <t>Select signal range</t>
  </si>
  <si>
    <t>M120JAA-1</t>
  </si>
  <si>
    <t>M120JAC-1</t>
  </si>
  <si>
    <t>M9164C1050</t>
  </si>
  <si>
    <t>M120JGA-1</t>
  </si>
  <si>
    <t>M9164A1021</t>
  </si>
  <si>
    <t>M120QGA-1</t>
  </si>
  <si>
    <t>M130AGA-1</t>
  </si>
  <si>
    <t>M130AGB-1</t>
  </si>
  <si>
    <t>M130GGA-1</t>
  </si>
  <si>
    <t>M7285Q1016</t>
  </si>
  <si>
    <t>M130JGA-1</t>
  </si>
  <si>
    <t>M9185A1018</t>
  </si>
  <si>
    <t>M130JGB-1</t>
  </si>
  <si>
    <t>M9185E1019</t>
  </si>
  <si>
    <t>M130QGA-1</t>
  </si>
  <si>
    <t>M140AAA-1</t>
  </si>
  <si>
    <t>M140AGA-1</t>
  </si>
  <si>
    <t>M140GGA-1</t>
  </si>
  <si>
    <t>M9174D1007</t>
  </si>
  <si>
    <t>M140JAA-1</t>
  </si>
  <si>
    <t>M140JGA-1</t>
  </si>
  <si>
    <t>M150AGA-1</t>
  </si>
  <si>
    <t>M150AGB-1</t>
  </si>
  <si>
    <t>M6184F1017</t>
  </si>
  <si>
    <t>M150GGA-1</t>
  </si>
  <si>
    <t>M9184D1013</t>
  </si>
  <si>
    <t>M150JGA-1</t>
  </si>
  <si>
    <t>M9184A1019</t>
  </si>
  <si>
    <t>M150JGB-1</t>
  </si>
  <si>
    <t>M9184F1000</t>
  </si>
  <si>
    <t>M150JGC-1</t>
  </si>
  <si>
    <t>M150QGA-1</t>
  </si>
  <si>
    <t>M7284Q1017</t>
  </si>
  <si>
    <t>M40AAA-1</t>
  </si>
  <si>
    <t>M9164A1005</t>
  </si>
  <si>
    <t>M40AAC-1</t>
  </si>
  <si>
    <t>M9164C1068</t>
  </si>
  <si>
    <t>M40AGA-1</t>
  </si>
  <si>
    <t>M6184A1015</t>
  </si>
  <si>
    <t>M40AGC-1</t>
  </si>
  <si>
    <t>M80AAA-3</t>
  </si>
  <si>
    <t>M6284D1000</t>
  </si>
  <si>
    <t>M6284F1013</t>
  </si>
  <si>
    <t>Check voltage &amp; stroke of motor</t>
  </si>
  <si>
    <t>M80AAB-1</t>
  </si>
  <si>
    <t>M80ACA-1</t>
  </si>
  <si>
    <t>M6285A1005</t>
  </si>
  <si>
    <t>M80ADA-1</t>
  </si>
  <si>
    <t>M80BAA-1</t>
  </si>
  <si>
    <t>M9184D1021</t>
  </si>
  <si>
    <t>M80BAA-4</t>
  </si>
  <si>
    <t>M9184D1005</t>
  </si>
  <si>
    <t>M80BCA-1</t>
  </si>
  <si>
    <t>M80BDA-1</t>
  </si>
  <si>
    <t>M80BEA-1</t>
  </si>
  <si>
    <t>M9186G1006</t>
  </si>
  <si>
    <t>M80FAA-2</t>
  </si>
  <si>
    <t>M80FCA-2</t>
  </si>
  <si>
    <t>M80FDA-1</t>
  </si>
  <si>
    <t>M80FEA-1</t>
  </si>
  <si>
    <t>M80FFA-1</t>
  </si>
  <si>
    <t>M80HAB-1</t>
  </si>
  <si>
    <t>M9184F1034</t>
  </si>
  <si>
    <t>M80HAC-1</t>
  </si>
  <si>
    <t>M80JAA--2</t>
  </si>
  <si>
    <t>65-240°</t>
  </si>
  <si>
    <t>M80JAB--1</t>
  </si>
  <si>
    <t>M80JAC--1</t>
  </si>
  <si>
    <t>M9484E1017</t>
  </si>
  <si>
    <t>M80JCA--2</t>
  </si>
  <si>
    <t>65-180°</t>
  </si>
  <si>
    <t>M80JCB--1</t>
  </si>
  <si>
    <t>M80JDA-1</t>
  </si>
  <si>
    <t>M80JFA-1</t>
  </si>
  <si>
    <t>M81AAA--12</t>
  </si>
  <si>
    <t>M6184F1014</t>
  </si>
  <si>
    <t>M81AAA--13</t>
  </si>
  <si>
    <t>M81AAB--5</t>
  </si>
  <si>
    <t>M6184F1015</t>
  </si>
  <si>
    <t>M81AAC-1</t>
  </si>
  <si>
    <t>M6184F1016</t>
  </si>
  <si>
    <t>M81ACA-3</t>
  </si>
  <si>
    <t>M81ACB-1</t>
  </si>
  <si>
    <t>M81ADA-2</t>
  </si>
  <si>
    <t>MULTI</t>
  </si>
  <si>
    <t>M81AEA-2</t>
  </si>
  <si>
    <t>M81AFA-2</t>
  </si>
  <si>
    <t>M81AFB-1</t>
  </si>
  <si>
    <t>Check stroke and aux switch</t>
  </si>
  <si>
    <t>3402--7</t>
  </si>
  <si>
    <t>3402A--7</t>
  </si>
  <si>
    <t>3403--4</t>
  </si>
  <si>
    <t>3405--2</t>
  </si>
  <si>
    <t>3405--3</t>
  </si>
  <si>
    <t>3405A--2</t>
  </si>
  <si>
    <t>3405--11</t>
  </si>
  <si>
    <t>3405A--11</t>
  </si>
  <si>
    <t>3405--14</t>
  </si>
  <si>
    <t>3420--4</t>
  </si>
  <si>
    <t>3420A--4</t>
  </si>
  <si>
    <t>3430--7</t>
  </si>
  <si>
    <t>3430-18</t>
  </si>
  <si>
    <t>3430-21</t>
  </si>
  <si>
    <t>3440--4</t>
  </si>
  <si>
    <t>M436A1009</t>
  </si>
  <si>
    <t>75°</t>
  </si>
  <si>
    <t>Series 40</t>
  </si>
  <si>
    <t>M436A1017</t>
  </si>
  <si>
    <t>M436A1025</t>
  </si>
  <si>
    <t>M436A1033</t>
  </si>
  <si>
    <t>M436A1041</t>
  </si>
  <si>
    <t>M436A1058</t>
  </si>
  <si>
    <t>M436A1066</t>
  </si>
  <si>
    <t>M436A1074</t>
  </si>
  <si>
    <t>M436A1140</t>
  </si>
  <si>
    <t>M436A1082</t>
  </si>
  <si>
    <t>M436A1090</t>
  </si>
  <si>
    <t>M436A1108</t>
  </si>
  <si>
    <t>M436A1132</t>
  </si>
  <si>
    <t>M436A1157</t>
  </si>
  <si>
    <t>M436A1165</t>
  </si>
  <si>
    <t>M436A1173</t>
  </si>
  <si>
    <t>M6414A1009</t>
  </si>
  <si>
    <t>SPDT  Floating</t>
  </si>
  <si>
    <t>M6415A1008</t>
  </si>
  <si>
    <t>M6415A1016</t>
  </si>
  <si>
    <t>M6415B1006</t>
  </si>
  <si>
    <t>M6415B1014</t>
  </si>
  <si>
    <t>M7405A1008</t>
  </si>
  <si>
    <t>Digital</t>
  </si>
  <si>
    <t>M7405A1016</t>
  </si>
  <si>
    <t>Thermistor</t>
  </si>
  <si>
    <t>M7415A1014</t>
  </si>
  <si>
    <t>M7415A1022</t>
  </si>
  <si>
    <t>M7415A1048</t>
  </si>
  <si>
    <t>M7415B1004</t>
  </si>
  <si>
    <t>M828A  ALL</t>
  </si>
  <si>
    <t>120/240</t>
  </si>
  <si>
    <t>Series 80</t>
  </si>
  <si>
    <t>M828B ALL</t>
  </si>
  <si>
    <t>M828C ALL</t>
  </si>
  <si>
    <t>M828D  ALL</t>
  </si>
  <si>
    <t>M828X  ALL</t>
  </si>
  <si>
    <t>120/208</t>
  </si>
  <si>
    <t>M829A  ALL</t>
  </si>
  <si>
    <t>M833A1007</t>
  </si>
  <si>
    <t>15M</t>
  </si>
  <si>
    <t>M833A1015</t>
  </si>
  <si>
    <t>M833A1023</t>
  </si>
  <si>
    <t>M833A1031</t>
  </si>
  <si>
    <t>M835A1002</t>
  </si>
  <si>
    <t>80°</t>
  </si>
  <si>
    <t>M835A1051</t>
  </si>
  <si>
    <t>M835A1010</t>
  </si>
  <si>
    <t>M835A1028</t>
  </si>
  <si>
    <t>M835A1036</t>
  </si>
  <si>
    <t>M835A1044</t>
  </si>
  <si>
    <t>M835A1069</t>
  </si>
  <si>
    <t>M836A1000</t>
  </si>
  <si>
    <t>M836A1018</t>
  </si>
  <si>
    <t>M836A1026</t>
  </si>
  <si>
    <t>M836A1034</t>
  </si>
  <si>
    <t>M836A1059</t>
  </si>
  <si>
    <t>M836A1067</t>
  </si>
  <si>
    <t>M836A1075</t>
  </si>
  <si>
    <t>M836B1009</t>
  </si>
  <si>
    <t>M836B1033</t>
  </si>
  <si>
    <t>M836B1017</t>
  </si>
  <si>
    <t>M836B1025</t>
  </si>
  <si>
    <t>M836B1041</t>
  </si>
  <si>
    <t>M8405A1014</t>
  </si>
  <si>
    <t>M8405B1004</t>
  </si>
  <si>
    <t>M8414A1005</t>
  </si>
  <si>
    <t>M842A1008</t>
  </si>
  <si>
    <t>18M</t>
  </si>
  <si>
    <t>M847A1008</t>
  </si>
  <si>
    <t>45°</t>
  </si>
  <si>
    <t>M847A1080</t>
  </si>
  <si>
    <t>M847A1023</t>
  </si>
  <si>
    <t>M847A1072</t>
  </si>
  <si>
    <t>M847A1031</t>
  </si>
  <si>
    <t>M847A1049</t>
  </si>
  <si>
    <t>M847A1056</t>
  </si>
  <si>
    <t>M847A1064</t>
  </si>
  <si>
    <t>M847A1098</t>
  </si>
  <si>
    <t>M984B1015</t>
  </si>
  <si>
    <t>135 ohm</t>
  </si>
  <si>
    <t>M986A1011</t>
  </si>
  <si>
    <t>M986B1002</t>
  </si>
  <si>
    <t>ML984A1030</t>
  </si>
  <si>
    <t>.75"</t>
  </si>
  <si>
    <t>ML984B1004</t>
  </si>
  <si>
    <t>M405C1002</t>
  </si>
  <si>
    <t>M405C1010</t>
  </si>
  <si>
    <t>M405C1028</t>
  </si>
  <si>
    <t>M405C1036</t>
  </si>
  <si>
    <t>M4185B1058</t>
  </si>
  <si>
    <t>M405C1044</t>
  </si>
  <si>
    <t>M405C1051</t>
  </si>
  <si>
    <t>M405C1069</t>
  </si>
  <si>
    <t>M405D1001</t>
  </si>
  <si>
    <t>Use auxiliary end</t>
  </si>
  <si>
    <t>M405D1019</t>
  </si>
  <si>
    <t>M405D1027</t>
  </si>
  <si>
    <t>M405D1035</t>
  </si>
  <si>
    <t>M445A1000</t>
  </si>
  <si>
    <t>M445A1018</t>
  </si>
  <si>
    <t>M445A1026</t>
  </si>
  <si>
    <t>M445A1034</t>
  </si>
  <si>
    <t>M445A1042</t>
  </si>
  <si>
    <t>208/240</t>
  </si>
  <si>
    <t>M445A1059</t>
  </si>
  <si>
    <t>M445A1067</t>
  </si>
  <si>
    <t>M445A1075</t>
  </si>
  <si>
    <t>M445A1091</t>
  </si>
  <si>
    <t>M445A1109</t>
  </si>
  <si>
    <t>M445A1117</t>
  </si>
  <si>
    <t>M445A1125</t>
  </si>
  <si>
    <t>M445A4004</t>
  </si>
  <si>
    <t>120°</t>
  </si>
  <si>
    <t>90/160</t>
  </si>
  <si>
    <t>30/60</t>
  </si>
  <si>
    <t>M445C1008</t>
  </si>
  <si>
    <t>M445C1016</t>
  </si>
  <si>
    <t>155°</t>
  </si>
  <si>
    <t>M445C1024</t>
  </si>
  <si>
    <t>M445D1007</t>
  </si>
  <si>
    <t>M445D1015</t>
  </si>
  <si>
    <t>M445D1023</t>
  </si>
  <si>
    <t>M445D1031</t>
  </si>
  <si>
    <t>M445D1049</t>
  </si>
  <si>
    <t>M445D1056</t>
  </si>
  <si>
    <t>M465A1008</t>
  </si>
  <si>
    <t>M465B1007</t>
  </si>
  <si>
    <t>M604A1002</t>
  </si>
  <si>
    <t>Series 61</t>
  </si>
  <si>
    <t>Tradeline is 90°/160°</t>
  </si>
  <si>
    <t>M604A1028</t>
  </si>
  <si>
    <t>M604A1036</t>
  </si>
  <si>
    <t>M604A1051</t>
  </si>
  <si>
    <t>M604A1069</t>
  </si>
  <si>
    <t>M204A1001</t>
  </si>
  <si>
    <t>Series 20</t>
  </si>
  <si>
    <t>Unidirectional stroke</t>
  </si>
  <si>
    <t>M204A1019</t>
  </si>
  <si>
    <t>M204A1027</t>
  </si>
  <si>
    <t>M204A1035</t>
  </si>
  <si>
    <t>M204A1043</t>
  </si>
  <si>
    <t>M204A1050</t>
  </si>
  <si>
    <t>M204A1068</t>
  </si>
  <si>
    <t>M204B1000</t>
  </si>
  <si>
    <t>M405A1004</t>
  </si>
  <si>
    <t>M405A1020</t>
  </si>
  <si>
    <t>M405B1003</t>
  </si>
  <si>
    <t>M405B1011</t>
  </si>
  <si>
    <t>M405B1029</t>
  </si>
  <si>
    <t>M405B1037</t>
  </si>
  <si>
    <t>M405B1045</t>
  </si>
  <si>
    <t>M405B1052</t>
  </si>
  <si>
    <t>Replaced Motor is 60°</t>
  </si>
  <si>
    <t>M405B1086</t>
  </si>
  <si>
    <t>M405B1094</t>
  </si>
  <si>
    <t>M405B1102</t>
  </si>
  <si>
    <t>M604A1077</t>
  </si>
  <si>
    <t>M604B1001</t>
  </si>
  <si>
    <t>Change control circuit to 24 Vac</t>
  </si>
  <si>
    <t>M604B1019</t>
  </si>
  <si>
    <t>M604B1027</t>
  </si>
  <si>
    <t>M604B1035</t>
  </si>
  <si>
    <t>M604B1043</t>
  </si>
  <si>
    <t>M604B1050</t>
  </si>
  <si>
    <t>M604B1068</t>
  </si>
  <si>
    <t>M604B1076</t>
  </si>
  <si>
    <t>M604C1059</t>
  </si>
  <si>
    <t>M604C1083</t>
  </si>
  <si>
    <t>M604D1009</t>
  </si>
  <si>
    <t>M604D1017</t>
  </si>
  <si>
    <t>M604E1008</t>
  </si>
  <si>
    <t>M604E1016</t>
  </si>
  <si>
    <t>M604E1024</t>
  </si>
  <si>
    <t>M634A1009</t>
  </si>
  <si>
    <t>M634B1008</t>
  </si>
  <si>
    <t>M634B1016</t>
  </si>
  <si>
    <t>M634C1007</t>
  </si>
  <si>
    <t>M634C1015</t>
  </si>
  <si>
    <t>M634C1023</t>
  </si>
  <si>
    <t>M634C1031</t>
  </si>
  <si>
    <t>M634C1049</t>
  </si>
  <si>
    <t>M634C1056</t>
  </si>
  <si>
    <t>M634C1064</t>
  </si>
  <si>
    <t>M634C1072</t>
  </si>
  <si>
    <t>M634C1080</t>
  </si>
  <si>
    <t>M634C1098</t>
  </si>
  <si>
    <t>M644A1008</t>
  </si>
  <si>
    <t>M644A1016</t>
  </si>
  <si>
    <t>M644A1024</t>
  </si>
  <si>
    <t>M644A1032</t>
  </si>
  <si>
    <t>M644A1107</t>
  </si>
  <si>
    <t>M644A1115</t>
  </si>
  <si>
    <t>M644A1149</t>
  </si>
  <si>
    <t>M644A1180</t>
  </si>
  <si>
    <t>M644B1007</t>
  </si>
  <si>
    <t>M644B1015</t>
  </si>
  <si>
    <t>M644B1031</t>
  </si>
  <si>
    <t>M644B1049</t>
  </si>
  <si>
    <t xml:space="preserve">Tradeline is 30/60 second timing </t>
  </si>
  <si>
    <t>M644B1056</t>
  </si>
  <si>
    <t>M644C1006</t>
  </si>
  <si>
    <t>15/30</t>
  </si>
  <si>
    <t>M644C1014</t>
  </si>
  <si>
    <t>M644C1022</t>
  </si>
  <si>
    <t>M644C1030</t>
  </si>
  <si>
    <t>M644C1055</t>
  </si>
  <si>
    <t>M644C1063</t>
  </si>
  <si>
    <t>M644C1071</t>
  </si>
  <si>
    <t>M644C4000</t>
  </si>
  <si>
    <t>M644D1005</t>
  </si>
  <si>
    <t>M644D1013</t>
  </si>
  <si>
    <t>M644D1021</t>
  </si>
  <si>
    <t>M644D1039</t>
  </si>
  <si>
    <t>M644D1047</t>
  </si>
  <si>
    <t>M644E1004</t>
  </si>
  <si>
    <t>M644E1012</t>
  </si>
  <si>
    <t>M6194B1011</t>
  </si>
  <si>
    <t>M644E1020</t>
  </si>
  <si>
    <t>M644E1038</t>
  </si>
  <si>
    <t>M644E1053</t>
  </si>
  <si>
    <t>M6194E1006</t>
  </si>
  <si>
    <t>M644F1003</t>
  </si>
  <si>
    <t>Change control circuit to 24 Vac, Trane Special</t>
  </si>
  <si>
    <t>M644L1006</t>
  </si>
  <si>
    <t>M644L1014</t>
  </si>
  <si>
    <t>M644L1022</t>
  </si>
  <si>
    <t>M644L1030</t>
  </si>
  <si>
    <t>7°</t>
  </si>
  <si>
    <t>M734A1007</t>
  </si>
  <si>
    <t>W936</t>
  </si>
  <si>
    <t>M7964A1001</t>
  </si>
  <si>
    <t>Special circuit</t>
  </si>
  <si>
    <t>M734A1015</t>
  </si>
  <si>
    <t>M734A1023</t>
  </si>
  <si>
    <t>M734B1006</t>
  </si>
  <si>
    <t>M7964B1009</t>
  </si>
  <si>
    <t>M734B1014</t>
  </si>
  <si>
    <t>M734B1022</t>
  </si>
  <si>
    <t>M734B1030</t>
  </si>
  <si>
    <t>M7964B1017</t>
  </si>
  <si>
    <t>M734B1048</t>
  </si>
  <si>
    <t>M734C1005</t>
  </si>
  <si>
    <t>M7964C1015</t>
  </si>
  <si>
    <t>M734C1013</t>
  </si>
  <si>
    <t>M734C1021</t>
  </si>
  <si>
    <t>M7964C1007</t>
  </si>
  <si>
    <t>M734D1004</t>
  </si>
  <si>
    <t>Q7330A1004</t>
  </si>
  <si>
    <t>M734D1012</t>
  </si>
  <si>
    <t>M734D1020</t>
  </si>
  <si>
    <t>M734D1038</t>
  </si>
  <si>
    <t>M734D1046</t>
  </si>
  <si>
    <t>M734D1053</t>
  </si>
  <si>
    <t>M734E  ALL</t>
  </si>
  <si>
    <t>Use aux end of N.C. motor</t>
  </si>
  <si>
    <t>M734F  ALL</t>
  </si>
  <si>
    <t>M734G  ALL</t>
  </si>
  <si>
    <t>M734H1000</t>
  </si>
  <si>
    <t>Q7130A1006</t>
  </si>
  <si>
    <t xml:space="preserve">10.5-13.5 Vdc    </t>
  </si>
  <si>
    <t>M7164G1030</t>
  </si>
  <si>
    <t>Adjust for 10.5-13.5 Vdc,    select CCW rotation</t>
  </si>
  <si>
    <t>M734H1018</t>
  </si>
  <si>
    <t>4 - 7 Vdc</t>
  </si>
  <si>
    <t>Adjust for 4-7 Vdc,               Select CCW</t>
  </si>
  <si>
    <t>M734H1026</t>
  </si>
  <si>
    <t>M734H1034</t>
  </si>
  <si>
    <t>10.5-13.5 Vdc</t>
  </si>
  <si>
    <t>M734J1007</t>
  </si>
  <si>
    <t>6 - 9 Vdc</t>
  </si>
  <si>
    <t>Adjsut for 6-9 Vdc</t>
  </si>
  <si>
    <t>M734J1015</t>
  </si>
  <si>
    <t>Adjust for 4-7 Vdc</t>
  </si>
  <si>
    <t>M734J1023</t>
  </si>
  <si>
    <t>M7164A1017</t>
  </si>
  <si>
    <t>Adjust for 10.5-13.5 Vdc</t>
  </si>
  <si>
    <t>M734J1031</t>
  </si>
  <si>
    <t>M734J1049</t>
  </si>
  <si>
    <t>M734J1056</t>
  </si>
  <si>
    <t>M734J1064</t>
  </si>
  <si>
    <t>M734J1072</t>
  </si>
  <si>
    <t>M734K1006</t>
  </si>
  <si>
    <t>4 - 7 Vdc, 3 w,      11 Vdc out</t>
  </si>
  <si>
    <t>3 wire output</t>
  </si>
  <si>
    <t>M734K1014</t>
  </si>
  <si>
    <t>M741B1001</t>
  </si>
  <si>
    <t>BRCS</t>
  </si>
  <si>
    <t>Cleaver Brooks BRCS</t>
  </si>
  <si>
    <t>M741B1019</t>
  </si>
  <si>
    <t>M7484A1010</t>
  </si>
  <si>
    <t>M744A1006</t>
  </si>
  <si>
    <t>M744A1014</t>
  </si>
  <si>
    <t>M744A1022</t>
  </si>
  <si>
    <t>M744B  ALL</t>
  </si>
  <si>
    <t>M744D1003</t>
  </si>
  <si>
    <t>M744D1011</t>
  </si>
  <si>
    <t>M744D1029</t>
  </si>
  <si>
    <t>0.8 - 3.3 Vdc</t>
  </si>
  <si>
    <t>M744D1037</t>
  </si>
  <si>
    <t>M744D1045</t>
  </si>
  <si>
    <t>M744E1002</t>
  </si>
  <si>
    <t>2 - 10 Vdc</t>
  </si>
  <si>
    <t>Micronik</t>
  </si>
  <si>
    <t>M744F1001</t>
  </si>
  <si>
    <t>M744G1000</t>
  </si>
  <si>
    <t xml:space="preserve"> 3 wire output</t>
  </si>
  <si>
    <t>M744J1006</t>
  </si>
  <si>
    <t>0 - 2.5 Vdc</t>
  </si>
  <si>
    <t>M744S1005</t>
  </si>
  <si>
    <t>Q7230A1005</t>
  </si>
  <si>
    <t>4 - 20 mA</t>
  </si>
  <si>
    <t>M7284A1004</t>
  </si>
  <si>
    <t>Adjust for 4-20 mA</t>
  </si>
  <si>
    <t>M744S1013</t>
  </si>
  <si>
    <t>M7284A1012</t>
  </si>
  <si>
    <t>M744T1004</t>
  </si>
  <si>
    <t>M7284C1000</t>
  </si>
  <si>
    <t>M744T1012</t>
  </si>
  <si>
    <t>M7284C1018</t>
  </si>
  <si>
    <t>M744Y1009</t>
  </si>
  <si>
    <t>M7284Q1009</t>
  </si>
  <si>
    <t>Adjust for desired range</t>
  </si>
  <si>
    <t>M744Y1017</t>
  </si>
  <si>
    <t>M745A1003</t>
  </si>
  <si>
    <t>M745A1011</t>
  </si>
  <si>
    <t>M745A1029</t>
  </si>
  <si>
    <t>M745B1002</t>
  </si>
  <si>
    <t>M745C1001</t>
  </si>
  <si>
    <t>Used with W936 &amp; W945 systems</t>
  </si>
  <si>
    <t>M745D ALL</t>
  </si>
  <si>
    <t>M745E1009</t>
  </si>
  <si>
    <t>M9185G1006</t>
  </si>
  <si>
    <t>M745F1008</t>
  </si>
  <si>
    <t>M745G1007</t>
  </si>
  <si>
    <t>M7185A1004</t>
  </si>
  <si>
    <t>M745H1006</t>
  </si>
  <si>
    <t>Q7630A1001</t>
  </si>
  <si>
    <t>14 - 17 Vdc</t>
  </si>
  <si>
    <t>M745J1003</t>
  </si>
  <si>
    <t>M745K1002</t>
  </si>
  <si>
    <t>Lennox Special,                    select CCW rotation</t>
  </si>
  <si>
    <t>M745L1001</t>
  </si>
  <si>
    <t>Lennox Special</t>
  </si>
  <si>
    <t>M745L1019</t>
  </si>
  <si>
    <t>York Special</t>
  </si>
  <si>
    <t>M745L1027</t>
  </si>
  <si>
    <t>M745L1035</t>
  </si>
  <si>
    <t>M745L1043</t>
  </si>
  <si>
    <t>M745M1000</t>
  </si>
  <si>
    <t>Adjust for 6-9 Vdc,                  use auiliary end</t>
  </si>
  <si>
    <t>M745M1018</t>
  </si>
  <si>
    <t>Adjust for 10.5-13.5 Vdc,        use auiliary end</t>
  </si>
  <si>
    <t>M745M1026</t>
  </si>
  <si>
    <t>Adjust for 4-7 Vdc,                  use auiliary end</t>
  </si>
  <si>
    <t>M745M1034</t>
  </si>
  <si>
    <t>M745M1042</t>
  </si>
  <si>
    <t>M745N1009</t>
  </si>
  <si>
    <t>M745N1017</t>
  </si>
  <si>
    <t>M745N1025</t>
  </si>
  <si>
    <t>M745P1007</t>
  </si>
  <si>
    <t>M745P1015</t>
  </si>
  <si>
    <t>M745Q1006</t>
  </si>
  <si>
    <t>M745S1002</t>
  </si>
  <si>
    <t>M7285A1003</t>
  </si>
  <si>
    <t>M745S1010</t>
  </si>
  <si>
    <t>M7285A1011</t>
  </si>
  <si>
    <t>M745T1001</t>
  </si>
  <si>
    <t>M7285C1009</t>
  </si>
  <si>
    <t>M745T1019</t>
  </si>
  <si>
    <t>M7285C1017</t>
  </si>
  <si>
    <t>M745Y1006</t>
  </si>
  <si>
    <t>M7285Q1008</t>
  </si>
  <si>
    <t>M745Y1014</t>
  </si>
  <si>
    <t>M765A1001</t>
  </si>
  <si>
    <t>M765A1019</t>
  </si>
  <si>
    <t>M765K1000</t>
  </si>
  <si>
    <t>Select CCW rotation</t>
  </si>
  <si>
    <t>M765L1009</t>
  </si>
  <si>
    <t>M765L1017</t>
  </si>
  <si>
    <t>M765L1025</t>
  </si>
  <si>
    <t>M765N1007</t>
  </si>
  <si>
    <t>M765N1015</t>
  </si>
  <si>
    <t>M765P1005</t>
  </si>
  <si>
    <t>3.5 - 6.5 Vdc</t>
  </si>
  <si>
    <t>M765P1013</t>
  </si>
  <si>
    <t>M765Q1004</t>
  </si>
  <si>
    <t>0 - 1 mA</t>
  </si>
  <si>
    <t>M805B1004</t>
  </si>
  <si>
    <t>M805B1012</t>
  </si>
  <si>
    <t>M805B1020</t>
  </si>
  <si>
    <t>M805B1038</t>
  </si>
  <si>
    <t>M805C1003</t>
  </si>
  <si>
    <t>M805D1002</t>
  </si>
  <si>
    <t>Use auxiliary end of motor</t>
  </si>
  <si>
    <t>M845A1001</t>
  </si>
  <si>
    <t>M845A1027</t>
  </si>
  <si>
    <t>M845A1035</t>
  </si>
  <si>
    <t>M845A1050</t>
  </si>
  <si>
    <t>UL555 refer to damper mfr.</t>
  </si>
  <si>
    <t>M845A1068</t>
  </si>
  <si>
    <t>M845A4005</t>
  </si>
  <si>
    <t>M845B1000</t>
  </si>
  <si>
    <t>M845B1018</t>
  </si>
  <si>
    <t>M845B1026</t>
  </si>
  <si>
    <t>M845C1009</t>
  </si>
  <si>
    <t>M845D1008</t>
  </si>
  <si>
    <t>M845D1016</t>
  </si>
  <si>
    <t>M845D1024</t>
  </si>
  <si>
    <t>M845E1007</t>
  </si>
  <si>
    <t>M845E4001</t>
  </si>
  <si>
    <t>24/120</t>
  </si>
  <si>
    <t>M865A1009</t>
  </si>
  <si>
    <t>M865B1008</t>
  </si>
  <si>
    <t>M904A1006</t>
  </si>
  <si>
    <t>M904E1002</t>
  </si>
  <si>
    <t>M904E1010</t>
  </si>
  <si>
    <t>M904E1028</t>
  </si>
  <si>
    <t>M904E1036</t>
  </si>
  <si>
    <t>Q181A1004</t>
  </si>
  <si>
    <t>Q181: slaved motor application</t>
  </si>
  <si>
    <t>M904E1051</t>
  </si>
  <si>
    <t>M904E1085</t>
  </si>
  <si>
    <t>Special cam for few positions</t>
  </si>
  <si>
    <t>M904E1119</t>
  </si>
  <si>
    <t>Tradeline is 90/160 degrees</t>
  </si>
  <si>
    <t>M904E1150</t>
  </si>
  <si>
    <t>M904E1176</t>
  </si>
  <si>
    <t>M904E1218</t>
  </si>
  <si>
    <t>M904E1226</t>
  </si>
  <si>
    <t>M904E1234</t>
  </si>
  <si>
    <t>For 30 sec 160° motor, Select M9184D1013</t>
  </si>
  <si>
    <t>M904E1242</t>
  </si>
  <si>
    <t>M904E1267</t>
  </si>
  <si>
    <t>M904E1358</t>
  </si>
  <si>
    <t>M904E1366</t>
  </si>
  <si>
    <t>M9184A1035</t>
  </si>
  <si>
    <t>M904E1374</t>
  </si>
  <si>
    <t>M904F1001</t>
  </si>
  <si>
    <t>Series 62</t>
  </si>
  <si>
    <t>M904F1019</t>
  </si>
  <si>
    <t>M904F1027</t>
  </si>
  <si>
    <t>No internal balance circuit</t>
  </si>
  <si>
    <t>M904F1035</t>
  </si>
  <si>
    <t>M904F1043</t>
  </si>
  <si>
    <t>M904F1050</t>
  </si>
  <si>
    <t>M904G1000</t>
  </si>
  <si>
    <t>M905E1009</t>
  </si>
  <si>
    <t>M905E1025</t>
  </si>
  <si>
    <t>M905E1058</t>
  </si>
  <si>
    <t>M905E1066</t>
  </si>
  <si>
    <t>M9185A1026</t>
  </si>
  <si>
    <t>M905E1074</t>
  </si>
  <si>
    <t>M905E1082</t>
  </si>
  <si>
    <t>M905E1108</t>
  </si>
  <si>
    <t>M905E1116</t>
  </si>
  <si>
    <t>M905E1124</t>
  </si>
  <si>
    <t>M905F1008</t>
  </si>
  <si>
    <t>M905F1016</t>
  </si>
  <si>
    <t>M905F1024</t>
  </si>
  <si>
    <t>M905F1032</t>
  </si>
  <si>
    <t>M905G1007</t>
  </si>
  <si>
    <t>M905G1015</t>
  </si>
  <si>
    <t>M905G1023</t>
  </si>
  <si>
    <t>M905H1006</t>
  </si>
  <si>
    <t>Requires Q181 when using R927</t>
  </si>
  <si>
    <t>M905H1014</t>
  </si>
  <si>
    <t>M905J1003</t>
  </si>
  <si>
    <t>M905K1002</t>
  </si>
  <si>
    <t>M905K1010</t>
  </si>
  <si>
    <t>M905L1001</t>
  </si>
  <si>
    <t>Use auxiliary end of motor,       No internal balance circuit</t>
  </si>
  <si>
    <t>M905L1019</t>
  </si>
  <si>
    <t>M905N1009</t>
  </si>
  <si>
    <t>M9185C1006</t>
  </si>
  <si>
    <t>M905N1017</t>
  </si>
  <si>
    <t>M905N1025</t>
  </si>
  <si>
    <t>M905P1007</t>
  </si>
  <si>
    <t>M905P1015</t>
  </si>
  <si>
    <t>M931A1009</t>
  </si>
  <si>
    <t>M9484D1010</t>
  </si>
  <si>
    <t>M931A1017</t>
  </si>
  <si>
    <t>M931A1025</t>
  </si>
  <si>
    <t>M931A1033</t>
  </si>
  <si>
    <t>M931A1041</t>
  </si>
  <si>
    <t>M9484D1002</t>
  </si>
  <si>
    <t>M931A1058</t>
  </si>
  <si>
    <t>M931A1066</t>
  </si>
  <si>
    <t>M931A1074</t>
  </si>
  <si>
    <t>M931A1082</t>
  </si>
  <si>
    <t>M931A1090</t>
  </si>
  <si>
    <t>M931A1108</t>
  </si>
  <si>
    <t>M931A1116</t>
  </si>
  <si>
    <t>M931A1124</t>
  </si>
  <si>
    <t>M9494D1000</t>
  </si>
  <si>
    <t>M931A1132</t>
  </si>
  <si>
    <t>60/120</t>
  </si>
  <si>
    <t>M931A1140</t>
  </si>
  <si>
    <t>M931A1157</t>
  </si>
  <si>
    <t>7.5/15</t>
  </si>
  <si>
    <t>M931A1165</t>
  </si>
  <si>
    <t>M931A1173</t>
  </si>
  <si>
    <t>M931A1181</t>
  </si>
  <si>
    <t>M931A1199</t>
  </si>
  <si>
    <t>M931A1207</t>
  </si>
  <si>
    <t>M931A1215</t>
  </si>
  <si>
    <t>M931A1223</t>
  </si>
  <si>
    <t>M931A1231</t>
  </si>
  <si>
    <t>M931A1249</t>
  </si>
  <si>
    <t>M931A1256</t>
  </si>
  <si>
    <t>M9484E1009</t>
  </si>
  <si>
    <t>M931A1264</t>
  </si>
  <si>
    <t>M931A1272</t>
  </si>
  <si>
    <t>M931A1280</t>
  </si>
  <si>
    <t>M9484E1033</t>
  </si>
  <si>
    <t>M931A1298</t>
  </si>
  <si>
    <t>M931A1306</t>
  </si>
  <si>
    <t>M931A1314</t>
  </si>
  <si>
    <t>M931A1322</t>
  </si>
  <si>
    <t>M931A1330</t>
  </si>
  <si>
    <t>M931B1008</t>
  </si>
  <si>
    <t>Requires Q181 when using R927 no internal balance circuit</t>
  </si>
  <si>
    <t>M931B1016</t>
  </si>
  <si>
    <t>M931B1024</t>
  </si>
  <si>
    <t>M931B1032</t>
  </si>
  <si>
    <t>M931B1040</t>
  </si>
  <si>
    <t>M931B1057</t>
  </si>
  <si>
    <t>M931C1007</t>
  </si>
  <si>
    <t>M931C1015</t>
  </si>
  <si>
    <t>M931C1023</t>
  </si>
  <si>
    <t>M931C1031</t>
  </si>
  <si>
    <t>M931C1049</t>
  </si>
  <si>
    <t>M931C1056</t>
  </si>
  <si>
    <t>M931C1064</t>
  </si>
  <si>
    <t>M931C1072</t>
  </si>
  <si>
    <t>M931D1006</t>
  </si>
  <si>
    <t>M931D1014</t>
  </si>
  <si>
    <t>M934A1003</t>
  </si>
  <si>
    <t>M934A1011</t>
  </si>
  <si>
    <t>M934A1029</t>
  </si>
  <si>
    <t>M934A1037</t>
  </si>
  <si>
    <t>M9164A1088</t>
  </si>
  <si>
    <t>M934A1045</t>
  </si>
  <si>
    <t>M934A1052</t>
  </si>
  <si>
    <t>M934A1060</t>
  </si>
  <si>
    <t>M934A1078</t>
  </si>
  <si>
    <t>M934A1086</t>
  </si>
  <si>
    <t>M934A1094</t>
  </si>
  <si>
    <t>M934A1102</t>
  </si>
  <si>
    <t>M934A1128</t>
  </si>
  <si>
    <t>M934A1136</t>
  </si>
  <si>
    <t>M934A1144</t>
  </si>
  <si>
    <t>M934A1169</t>
  </si>
  <si>
    <t>M934A1193</t>
  </si>
  <si>
    <t>M934A1201</t>
  </si>
  <si>
    <t>M9164A1013</t>
  </si>
  <si>
    <t>M934A1219</t>
  </si>
  <si>
    <t>M934A1227</t>
  </si>
  <si>
    <t>M934A1235</t>
  </si>
  <si>
    <t>M934A1243</t>
  </si>
  <si>
    <t>M934A1250</t>
  </si>
  <si>
    <t>M934A1268</t>
  </si>
  <si>
    <t>M934A1276</t>
  </si>
  <si>
    <t>M934A1284</t>
  </si>
  <si>
    <t>M934A1292</t>
  </si>
  <si>
    <t>M934A1300</t>
  </si>
  <si>
    <t>M934A1318</t>
  </si>
  <si>
    <t>M934A1326</t>
  </si>
  <si>
    <t>M934A1334</t>
  </si>
  <si>
    <t>M934A1342</t>
  </si>
  <si>
    <t>M934A1359</t>
  </si>
  <si>
    <t>M934A1367</t>
  </si>
  <si>
    <t>Q209E</t>
  </si>
  <si>
    <t>Carrier Special</t>
  </si>
  <si>
    <t>M934A1375</t>
  </si>
  <si>
    <t>M934A1383</t>
  </si>
  <si>
    <t>M934A1391</t>
  </si>
  <si>
    <t>M934A1409</t>
  </si>
  <si>
    <t>M934A1425</t>
  </si>
  <si>
    <t>M934A1433</t>
  </si>
  <si>
    <t>M934A1441</t>
  </si>
  <si>
    <t>M934A1458</t>
  </si>
  <si>
    <t>M934A1466</t>
  </si>
  <si>
    <t>M934A1474</t>
  </si>
  <si>
    <t>M934A1482</t>
  </si>
  <si>
    <t>M934A1490</t>
  </si>
  <si>
    <t>M934A1508</t>
  </si>
  <si>
    <t>M934A1516</t>
  </si>
  <si>
    <t>M934A1524</t>
  </si>
  <si>
    <t>M934A1532</t>
  </si>
  <si>
    <t>M934A1540</t>
  </si>
  <si>
    <t>M934A1557</t>
  </si>
  <si>
    <t>M934A1565</t>
  </si>
  <si>
    <t>Reset auxiliary switch</t>
  </si>
  <si>
    <t>M934A1573</t>
  </si>
  <si>
    <t>M934A1599</t>
  </si>
  <si>
    <t>M934B1036</t>
  </si>
  <si>
    <t>No internal balance circuit, requires Q181 when using R927</t>
  </si>
  <si>
    <t>M934C1001</t>
  </si>
  <si>
    <t>Q181 for Nesbitt Relay Driver</t>
  </si>
  <si>
    <t>M934D1000</t>
  </si>
  <si>
    <t>M9174B1043</t>
  </si>
  <si>
    <t>M934D1018</t>
  </si>
  <si>
    <t>M9174C1033</t>
  </si>
  <si>
    <t>M934D1026</t>
  </si>
  <si>
    <t>M9174B1027</t>
  </si>
  <si>
    <t>M934D1034</t>
  </si>
  <si>
    <t>M9174C1025</t>
  </si>
  <si>
    <t>M934D1042</t>
  </si>
  <si>
    <t>Cleaver Brooks Special</t>
  </si>
  <si>
    <t>M934D1059</t>
  </si>
  <si>
    <t>M934E1009</t>
  </si>
  <si>
    <t>M934E1017</t>
  </si>
  <si>
    <t>M934E1025</t>
  </si>
  <si>
    <t>M941A1008</t>
  </si>
  <si>
    <t>M941A1016</t>
  </si>
  <si>
    <t>Tapped aux shaft</t>
  </si>
  <si>
    <t>M941A1024</t>
  </si>
  <si>
    <t>M941A1032</t>
  </si>
  <si>
    <t>M941A1040</t>
  </si>
  <si>
    <t>M941A1057</t>
  </si>
  <si>
    <t>M941A1065</t>
  </si>
  <si>
    <t>M941A1073</t>
  </si>
  <si>
    <t>M941A1081</t>
  </si>
  <si>
    <t>M941A1099</t>
  </si>
  <si>
    <t>M941A1107</t>
  </si>
  <si>
    <t>M941A4002</t>
  </si>
  <si>
    <t>M941B1007</t>
  </si>
  <si>
    <t>M941B1015</t>
  </si>
  <si>
    <t>M941C1006</t>
  </si>
  <si>
    <t>M941C1014</t>
  </si>
  <si>
    <t>M941C1022</t>
  </si>
  <si>
    <t>M941C1030</t>
  </si>
  <si>
    <t>Tapped aux shaft, aux switch set to 7 degrees</t>
  </si>
  <si>
    <t>M941C1048</t>
  </si>
  <si>
    <t>Auxiliary switch set to 4°</t>
  </si>
  <si>
    <t>M941C1055</t>
  </si>
  <si>
    <t>Tapped aux shaft, auxiliary switches set to 4°</t>
  </si>
  <si>
    <t>M941C1063</t>
  </si>
  <si>
    <t>Tapped aux shaft, replaced model includes crank arm</t>
  </si>
  <si>
    <t>M941C1089</t>
  </si>
  <si>
    <t>M941C4000</t>
  </si>
  <si>
    <t>Tapped aux shaft, auxiliary switch set to 5 degrees</t>
  </si>
  <si>
    <t>M941C4018</t>
  </si>
  <si>
    <t>Tapped aux shaft, auxiliary switch set to 30 degrees</t>
  </si>
  <si>
    <t>M941D1005</t>
  </si>
  <si>
    <t>M9484F1007</t>
  </si>
  <si>
    <t>Aux switched set to 7/57 degrees</t>
  </si>
  <si>
    <t>M941D1013</t>
  </si>
  <si>
    <t>Tapped aux shaft, auxiliary switch set to 7/57 degrees</t>
  </si>
  <si>
    <t>M941D1021</t>
  </si>
  <si>
    <t>M9484F1023</t>
  </si>
  <si>
    <t>M941D1039</t>
  </si>
  <si>
    <t>M9484F1031</t>
  </si>
  <si>
    <t>Tapped aux shaft, aux switches set to 5/54 degrees</t>
  </si>
  <si>
    <t>M941D1047</t>
  </si>
  <si>
    <t>M9484F1049</t>
  </si>
  <si>
    <t>Tapped aux shaft, aux switches set to 35/120 degrees</t>
  </si>
  <si>
    <t>M941D1054</t>
  </si>
  <si>
    <t>M941D1062</t>
  </si>
  <si>
    <t>Tapped aux shaft, aux switches set to 90/107 degrees</t>
  </si>
  <si>
    <t>M941D1070</t>
  </si>
  <si>
    <t>M941D1112</t>
  </si>
  <si>
    <t>Auxiliary switches to 7/57 degrees</t>
  </si>
  <si>
    <t>M941D4009</t>
  </si>
  <si>
    <t>M9484F4001</t>
  </si>
  <si>
    <t>Tapped aux shaft, auxiliary shaft set to 5/54 degrees</t>
  </si>
  <si>
    <t>M941D4017</t>
  </si>
  <si>
    <t>M9484F4019</t>
  </si>
  <si>
    <t>Tapped aux shaft, auxiliary switches set to 5/54 degrees</t>
  </si>
  <si>
    <t>M941E1012</t>
  </si>
  <si>
    <t>M941E1038</t>
  </si>
  <si>
    <t>M941E1046</t>
  </si>
  <si>
    <t>M941E1053</t>
  </si>
  <si>
    <t>M941E1061</t>
  </si>
  <si>
    <t>M943A1004</t>
  </si>
  <si>
    <t>M944A1002</t>
  </si>
  <si>
    <t>M944A1010</t>
  </si>
  <si>
    <t>M944A1028</t>
  </si>
  <si>
    <t>M944A1036</t>
  </si>
  <si>
    <t>M944A1044</t>
  </si>
  <si>
    <t>M944A1051</t>
  </si>
  <si>
    <t>M944A1069</t>
  </si>
  <si>
    <t>M944A1119</t>
  </si>
  <si>
    <t>M944A1127</t>
  </si>
  <si>
    <t>M944A1150</t>
  </si>
  <si>
    <t>M944A1168</t>
  </si>
  <si>
    <t>M944A1176</t>
  </si>
  <si>
    <t>M944A1192</t>
  </si>
  <si>
    <t>M944B1001</t>
  </si>
  <si>
    <t>M944B1019</t>
  </si>
  <si>
    <t>M944B1027</t>
  </si>
  <si>
    <t>M944B1035</t>
  </si>
  <si>
    <t>M944B1043</t>
  </si>
  <si>
    <t>M6284A1055</t>
  </si>
  <si>
    <t>M944B1167</t>
  </si>
  <si>
    <t>M944B1175</t>
  </si>
  <si>
    <t>M944B1183</t>
  </si>
  <si>
    <t>No internal balance circuit,     check timing and stroke,    requires Q181 when using R927</t>
  </si>
  <si>
    <t>M944B1191</t>
  </si>
  <si>
    <t>M944B1209</t>
  </si>
  <si>
    <t>M944B1241</t>
  </si>
  <si>
    <t>M944B4005</t>
  </si>
  <si>
    <t>M944C1000</t>
  </si>
  <si>
    <t>M9184D is 30/60 second timing</t>
  </si>
  <si>
    <t>M944C1018</t>
  </si>
  <si>
    <t>M944C1042</t>
  </si>
  <si>
    <t>M944C1059</t>
  </si>
  <si>
    <t>M9194E1000</t>
  </si>
  <si>
    <t>M944C4004</t>
  </si>
  <si>
    <t>M944C4012</t>
  </si>
  <si>
    <t>M944D1009</t>
  </si>
  <si>
    <t>M944D1017</t>
  </si>
  <si>
    <t>M944E1008</t>
  </si>
  <si>
    <t>M6284 is 30/60 second timing, No internal bal ckt</t>
  </si>
  <si>
    <t>M944E1016</t>
  </si>
  <si>
    <t>M944E1024</t>
  </si>
  <si>
    <t>No internal balance circuit, set aux switches at 4 and 54</t>
  </si>
  <si>
    <t>M944E1032</t>
  </si>
  <si>
    <t>Replaced motor is 2X faster,    No internal balance circuit</t>
  </si>
  <si>
    <t>M944E1040</t>
  </si>
  <si>
    <t>M944E1057</t>
  </si>
  <si>
    <t>M944E1081</t>
  </si>
  <si>
    <t>M944E1099</t>
  </si>
  <si>
    <t>M944F1007</t>
  </si>
  <si>
    <t>Use Q181 for slaved motor applications</t>
  </si>
  <si>
    <t>M944G1006</t>
  </si>
  <si>
    <t>M944G1014</t>
  </si>
  <si>
    <t>M944G1022</t>
  </si>
  <si>
    <t>M6284A1048</t>
  </si>
  <si>
    <t>No internal balance circuit,  change control circuit to 24 Vac</t>
  </si>
  <si>
    <t>M944G1030</t>
  </si>
  <si>
    <t>M944G1048</t>
  </si>
  <si>
    <t>M944G1055</t>
  </si>
  <si>
    <t>M944G1063</t>
  </si>
  <si>
    <t>M944G1071</t>
  </si>
  <si>
    <t>M944G1089</t>
  </si>
  <si>
    <t>M944G1097</t>
  </si>
  <si>
    <t>M944G1105</t>
  </si>
  <si>
    <t>M944G1121</t>
  </si>
  <si>
    <t>M944H1013</t>
  </si>
  <si>
    <t>M944H1021</t>
  </si>
  <si>
    <t>M944H1039</t>
  </si>
  <si>
    <t>M944H1047</t>
  </si>
  <si>
    <t>M944H1062</t>
  </si>
  <si>
    <t>Trane Special,                           No internal balance circuit</t>
  </si>
  <si>
    <t>M944J1002</t>
  </si>
  <si>
    <t>Requires Q181 for auxiliary pot, and when using R927</t>
  </si>
  <si>
    <t>M944J1051</t>
  </si>
  <si>
    <t>Requires Q181 for aux pot, and when using R927</t>
  </si>
  <si>
    <t>M944K1001</t>
  </si>
  <si>
    <t>M944K1019</t>
  </si>
  <si>
    <t>M944L1018</t>
  </si>
  <si>
    <t>M944N1024</t>
  </si>
  <si>
    <t>M944N1032</t>
  </si>
  <si>
    <t>M944N1040</t>
  </si>
  <si>
    <t>M944N1057</t>
  </si>
  <si>
    <t>M944N1065</t>
  </si>
  <si>
    <t>M9184D is 60 sec at 160° stroke</t>
  </si>
  <si>
    <t>M944N1073</t>
  </si>
  <si>
    <t>M944N1081</t>
  </si>
  <si>
    <t>M944P1014</t>
  </si>
  <si>
    <t>M944P1022</t>
  </si>
  <si>
    <t>M944P1030</t>
  </si>
  <si>
    <t>M944P1048</t>
  </si>
  <si>
    <t>M944R1012</t>
  </si>
  <si>
    <t>Check timing and stroke,  requires Q181 when using R927</t>
  </si>
  <si>
    <t>M944R1020</t>
  </si>
  <si>
    <t>M944S1001</t>
  </si>
  <si>
    <t>M6284 is 30/60 second timing,  No internal balancing ckt</t>
  </si>
  <si>
    <t>M944S1019</t>
  </si>
  <si>
    <t>M944S1027</t>
  </si>
  <si>
    <t>M945A1009</t>
  </si>
  <si>
    <t>M945A1017</t>
  </si>
  <si>
    <t>M945A1025</t>
  </si>
  <si>
    <t>M945A1033</t>
  </si>
  <si>
    <t>M945A1066</t>
  </si>
  <si>
    <t>M945A1074</t>
  </si>
  <si>
    <t>M945A1082</t>
  </si>
  <si>
    <t>M945A1090</t>
  </si>
  <si>
    <t>M945A1108</t>
  </si>
  <si>
    <t>M945A1116</t>
  </si>
  <si>
    <t>M945A1124</t>
  </si>
  <si>
    <t>M945A1157</t>
  </si>
  <si>
    <t>M945A4003</t>
  </si>
  <si>
    <t>M945AA1007</t>
  </si>
  <si>
    <t>M9185D is 30 seconds, 90° stroke, use auxilliary end</t>
  </si>
  <si>
    <t>M945AB1005</t>
  </si>
  <si>
    <t>M9185 is 30 sec at 90° stroke</t>
  </si>
  <si>
    <t>M945AB1013</t>
  </si>
  <si>
    <t>M945AD1001</t>
  </si>
  <si>
    <t>M6285A1013</t>
  </si>
  <si>
    <t>M945B1057</t>
  </si>
  <si>
    <t>M945B1065</t>
  </si>
  <si>
    <t>M945B1073</t>
  </si>
  <si>
    <t>M945B1081</t>
  </si>
  <si>
    <t>M945B1115</t>
  </si>
  <si>
    <t>M945B4002</t>
  </si>
  <si>
    <t>M945C1007</t>
  </si>
  <si>
    <t>M6285C1001</t>
  </si>
  <si>
    <t>M945C1015</t>
  </si>
  <si>
    <t>M945C1031</t>
  </si>
  <si>
    <t>M945D1006</t>
  </si>
  <si>
    <t>M945D1030</t>
  </si>
  <si>
    <t>M945D1048</t>
  </si>
  <si>
    <t>M945E1005</t>
  </si>
  <si>
    <t>M945E1013</t>
  </si>
  <si>
    <t>M945F1004</t>
  </si>
  <si>
    <t>M945F1038</t>
  </si>
  <si>
    <t>M945F1046</t>
  </si>
  <si>
    <t>M945F1053</t>
  </si>
  <si>
    <t>M945F4008</t>
  </si>
  <si>
    <t>M945G1003</t>
  </si>
  <si>
    <t>M945G1037</t>
  </si>
  <si>
    <t>M945G1045</t>
  </si>
  <si>
    <t>M945G1052</t>
  </si>
  <si>
    <t>M945H1002</t>
  </si>
  <si>
    <t>M945H1010</t>
  </si>
  <si>
    <t>M945J1009</t>
  </si>
  <si>
    <t>M945J1017</t>
  </si>
  <si>
    <t>M945J1025</t>
  </si>
  <si>
    <t>M945J1033</t>
  </si>
  <si>
    <t>M945K1008</t>
  </si>
  <si>
    <t>M945K1016</t>
  </si>
  <si>
    <t>M945L1007</t>
  </si>
  <si>
    <t>M945L1015</t>
  </si>
  <si>
    <t>M945M1006</t>
  </si>
  <si>
    <t>M945M1022</t>
  </si>
  <si>
    <t>M945M1030</t>
  </si>
  <si>
    <t>M945M1048</t>
  </si>
  <si>
    <t>M945Y1002</t>
  </si>
  <si>
    <t>M945Y1010</t>
  </si>
  <si>
    <t>M945Z1001</t>
  </si>
  <si>
    <t>M945Z1019</t>
  </si>
  <si>
    <t>208 /240</t>
  </si>
  <si>
    <t>M954A1001</t>
  </si>
  <si>
    <t>M954A1019</t>
  </si>
  <si>
    <t>M954A1027</t>
  </si>
  <si>
    <t>M954A1035</t>
  </si>
  <si>
    <t>M954B1000</t>
  </si>
  <si>
    <t>M954B1018</t>
  </si>
  <si>
    <t>M9184C1031</t>
  </si>
  <si>
    <t>M954B1026</t>
  </si>
  <si>
    <t>M954B1034</t>
  </si>
  <si>
    <t>M954B1042</t>
  </si>
  <si>
    <t>M954B1059</t>
  </si>
  <si>
    <t>M954B1067</t>
  </si>
  <si>
    <t>M954B1075</t>
  </si>
  <si>
    <t>M954C1009</t>
  </si>
  <si>
    <t>M954C1017</t>
  </si>
  <si>
    <t>M954C1025</t>
  </si>
  <si>
    <t>M954C1033</t>
  </si>
  <si>
    <t>M954C1041</t>
  </si>
  <si>
    <t>M954C1058</t>
  </si>
  <si>
    <t>M954C1066</t>
  </si>
  <si>
    <t>M954C1074</t>
  </si>
  <si>
    <t>M954C1082</t>
  </si>
  <si>
    <t>M954C4003</t>
  </si>
  <si>
    <t>M954D1008</t>
  </si>
  <si>
    <t>M954D1016</t>
  </si>
  <si>
    <t>M954G1052</t>
  </si>
  <si>
    <t>M955A1008</t>
  </si>
  <si>
    <t>M955A1016</t>
  </si>
  <si>
    <t>M955A1024</t>
  </si>
  <si>
    <t>M955A1032</t>
  </si>
  <si>
    <t>M955B1007</t>
  </si>
  <si>
    <t>M955C1006</t>
  </si>
  <si>
    <t>M955C1014</t>
  </si>
  <si>
    <t>M955C4000</t>
  </si>
  <si>
    <t>Tradeline shaft not tapped</t>
  </si>
  <si>
    <t>M955D1005</t>
  </si>
  <si>
    <t>M955D1013</t>
  </si>
  <si>
    <t>M955D1039</t>
  </si>
  <si>
    <t>M955D1047</t>
  </si>
  <si>
    <t>M955D1054</t>
  </si>
  <si>
    <t>M955E1004</t>
  </si>
  <si>
    <t>M955E1012</t>
  </si>
  <si>
    <t>M9185D1014</t>
  </si>
  <si>
    <t>Trane Special</t>
  </si>
  <si>
    <t>M965A1007</t>
  </si>
  <si>
    <t>M965A1015</t>
  </si>
  <si>
    <t>M965A1023</t>
  </si>
  <si>
    <t>M965A1031</t>
  </si>
  <si>
    <t>M965A1049</t>
  </si>
  <si>
    <t>M965A1064</t>
  </si>
  <si>
    <t>M965A1072</t>
  </si>
  <si>
    <t>M965B1006</t>
  </si>
  <si>
    <t>M965B1014</t>
  </si>
  <si>
    <t>M965B1022</t>
  </si>
  <si>
    <t>M965B1030</t>
  </si>
  <si>
    <t>Reznor Special</t>
  </si>
  <si>
    <t>M975A1006</t>
  </si>
  <si>
    <t>M975A1014</t>
  </si>
  <si>
    <t>M975A1022</t>
  </si>
  <si>
    <t>M975A1030</t>
  </si>
  <si>
    <t>M975A1055</t>
  </si>
  <si>
    <t>M975A1071</t>
  </si>
  <si>
    <t>M975A1089</t>
  </si>
  <si>
    <t>M975A1097</t>
  </si>
  <si>
    <t>M975B1005</t>
  </si>
  <si>
    <t>M975B1013</t>
  </si>
  <si>
    <t>M975B1021</t>
  </si>
  <si>
    <t>M975B1039</t>
  </si>
  <si>
    <t>M975B1047</t>
  </si>
  <si>
    <t>35°</t>
  </si>
  <si>
    <t>M975B1062</t>
  </si>
  <si>
    <t>M4172B1004</t>
  </si>
  <si>
    <t>Series 41</t>
  </si>
  <si>
    <t>M4175D1015</t>
  </si>
  <si>
    <t>M4182A1004</t>
  </si>
  <si>
    <t>M4182B1002</t>
  </si>
  <si>
    <t>M4182B1036</t>
  </si>
  <si>
    <t>M4182B1044</t>
  </si>
  <si>
    <t>M4182B1051</t>
  </si>
  <si>
    <t>4074ERU</t>
  </si>
  <si>
    <t>Includes weatherproof kit</t>
  </si>
  <si>
    <t>M4185B1033</t>
  </si>
  <si>
    <t>M4185C1007</t>
  </si>
  <si>
    <t>M4185E4006</t>
  </si>
  <si>
    <t>YES</t>
  </si>
  <si>
    <t>Canada Tradeline</t>
  </si>
  <si>
    <t>M4185E4014</t>
  </si>
  <si>
    <t>M6161A1004</t>
  </si>
  <si>
    <t>M6181A1018</t>
  </si>
  <si>
    <t>M6181A1034</t>
  </si>
  <si>
    <t>M6181A1059</t>
  </si>
  <si>
    <t>Carrier</t>
  </si>
  <si>
    <t>M6181F1009</t>
  </si>
  <si>
    <t>M6182F1016</t>
  </si>
  <si>
    <t>M6184A1007</t>
  </si>
  <si>
    <t>M6184B1013</t>
  </si>
  <si>
    <t>Trane</t>
  </si>
  <si>
    <t>M6184B1021</t>
  </si>
  <si>
    <t>TRADELINE</t>
  </si>
  <si>
    <t>M6184D1068</t>
  </si>
  <si>
    <t>M6185D1000</t>
  </si>
  <si>
    <t>M6191B1006</t>
  </si>
  <si>
    <t>M6191D1002</t>
  </si>
  <si>
    <t>M6194A1005</t>
  </si>
  <si>
    <t>M6194B1029</t>
  </si>
  <si>
    <t>M6194D4003</t>
  </si>
  <si>
    <t>M6281F1016</t>
  </si>
  <si>
    <t>M6282A1016</t>
  </si>
  <si>
    <t>M6282A1024</t>
  </si>
  <si>
    <t>M6282E1009</t>
  </si>
  <si>
    <t>15/60</t>
  </si>
  <si>
    <t>M6284A1030</t>
  </si>
  <si>
    <t>220741A</t>
  </si>
  <si>
    <t>Japan, includes 220741A</t>
  </si>
  <si>
    <t>M6284A1063</t>
  </si>
  <si>
    <t>Includes 220741A</t>
  </si>
  <si>
    <t>M6284A1071</t>
  </si>
  <si>
    <t>M6284A1089</t>
  </si>
  <si>
    <t>M6284A1097</t>
  </si>
  <si>
    <t>M6284B1004</t>
  </si>
  <si>
    <t>M6284C1010</t>
  </si>
  <si>
    <t>42 &amp; 48</t>
  </si>
  <si>
    <t>M6284C1028</t>
  </si>
  <si>
    <t>M6284C1044</t>
  </si>
  <si>
    <t>M6284D1026</t>
  </si>
  <si>
    <t>M6284D4004</t>
  </si>
  <si>
    <t>M6284F1039</t>
  </si>
  <si>
    <t>M6284F1054</t>
  </si>
  <si>
    <t>189162GA</t>
  </si>
  <si>
    <t>M6285A1039</t>
  </si>
  <si>
    <t>M6285A1047</t>
  </si>
  <si>
    <t>M6285A1054</t>
  </si>
  <si>
    <t>Snyder General</t>
  </si>
  <si>
    <t>M6285A4009</t>
  </si>
  <si>
    <t>M6286G1001</t>
  </si>
  <si>
    <t>Use auxiliary shaft</t>
  </si>
  <si>
    <t>M6294B1036</t>
  </si>
  <si>
    <t>M7161A1002</t>
  </si>
  <si>
    <t>6-9 Vdc</t>
  </si>
  <si>
    <t>M7161B1018</t>
  </si>
  <si>
    <t>M7161G1017</t>
  </si>
  <si>
    <t>4-7 Vdc</t>
  </si>
  <si>
    <t>198162JA</t>
  </si>
  <si>
    <t>M7261A1001</t>
  </si>
  <si>
    <t>2-10 Vdc</t>
  </si>
  <si>
    <t>M7274A1006</t>
  </si>
  <si>
    <t>M7281A1007</t>
  </si>
  <si>
    <t>4-20 mA</t>
  </si>
  <si>
    <t>M7281Q1002</t>
  </si>
  <si>
    <t>Includes 203709D board</t>
  </si>
  <si>
    <t>M7282A1006</t>
  </si>
  <si>
    <t>M7282A1014</t>
  </si>
  <si>
    <t>M7282A1022</t>
  </si>
  <si>
    <t>Trane, with wiring harness</t>
  </si>
  <si>
    <t>M7282B1004</t>
  </si>
  <si>
    <t>M7282B1012</t>
  </si>
  <si>
    <t>M7282D1000</t>
  </si>
  <si>
    <t>Carrier, with 205118A</t>
  </si>
  <si>
    <t>M7282D1018</t>
  </si>
  <si>
    <t>M7282F1005</t>
  </si>
  <si>
    <t>13 &amp; 35</t>
  </si>
  <si>
    <t>Carrier, 205118A and crank arm</t>
  </si>
  <si>
    <t>M7284A1038</t>
  </si>
  <si>
    <t>M7284A1046</t>
  </si>
  <si>
    <t>M7284A1053</t>
  </si>
  <si>
    <t>M7284A1061</t>
  </si>
  <si>
    <t>M7284A1079</t>
  </si>
  <si>
    <t>M7284A1087</t>
  </si>
  <si>
    <t>M7284C1059</t>
  </si>
  <si>
    <t>Enhanced</t>
  </si>
  <si>
    <t>M7284C1067</t>
  </si>
  <si>
    <t>M7284G1001</t>
  </si>
  <si>
    <t>M7284Q1033</t>
  </si>
  <si>
    <t>M7284Q1041</t>
  </si>
  <si>
    <t>M7285A1045</t>
  </si>
  <si>
    <t>M7285A1052</t>
  </si>
  <si>
    <t>M7286G1009</t>
  </si>
  <si>
    <t>M7294A1010</t>
  </si>
  <si>
    <t>M7294G1009</t>
  </si>
  <si>
    <t>M7294Q1007</t>
  </si>
  <si>
    <t>M7364A1031</t>
  </si>
  <si>
    <t>Liebert</t>
  </si>
  <si>
    <t>M7384A1029</t>
  </si>
  <si>
    <t>M7385A1044</t>
  </si>
  <si>
    <t>M7484A1002</t>
  </si>
  <si>
    <t>Cleaver Brooks</t>
  </si>
  <si>
    <t>M7675A1001</t>
  </si>
  <si>
    <t>14-17 Vdc</t>
  </si>
  <si>
    <t>M7675G1008</t>
  </si>
  <si>
    <t>M7682A1010</t>
  </si>
  <si>
    <t>Includes Q209F1001</t>
  </si>
  <si>
    <t>M7685A1025</t>
  </si>
  <si>
    <t>M7685G1006</t>
  </si>
  <si>
    <t>Lennox</t>
  </si>
  <si>
    <t>Nesbitt ITT</t>
  </si>
  <si>
    <t>M8182A1005</t>
  </si>
  <si>
    <t>Series 81</t>
  </si>
  <si>
    <t>M8182B1011</t>
  </si>
  <si>
    <t>M8185B1034</t>
  </si>
  <si>
    <t>M8186G1008</t>
  </si>
  <si>
    <t>Includes auxiliary switch cams, use auxiliary shaft</t>
  </si>
  <si>
    <t>M9161A1024</t>
  </si>
  <si>
    <t>M9161A1032</t>
  </si>
  <si>
    <t>M9161A1040</t>
  </si>
  <si>
    <t>M9161C1004</t>
  </si>
  <si>
    <t>M9161C1012</t>
  </si>
  <si>
    <t>M9161V1009</t>
  </si>
  <si>
    <t>M9164A1070</t>
  </si>
  <si>
    <t>M9164A1120</t>
  </si>
  <si>
    <t>M9164C1001</t>
  </si>
  <si>
    <t>M9164V1006</t>
  </si>
  <si>
    <t>M9171B1004</t>
  </si>
  <si>
    <t>M9171C1002</t>
  </si>
  <si>
    <t>7 &amp; 80</t>
  </si>
  <si>
    <t>M9172A1021</t>
  </si>
  <si>
    <t>M9172W1004</t>
  </si>
  <si>
    <t>Q209E1010</t>
  </si>
  <si>
    <t>Trane, with Q209E1010</t>
  </si>
  <si>
    <t>M9172W1012</t>
  </si>
  <si>
    <t>M9174B1035</t>
  </si>
  <si>
    <t>M9174C1041</t>
  </si>
  <si>
    <t>M9175A1010</t>
  </si>
  <si>
    <t>221455A</t>
  </si>
  <si>
    <t>Includes crank arm</t>
  </si>
  <si>
    <t>M9175A1051</t>
  </si>
  <si>
    <t>M9175B1000</t>
  </si>
  <si>
    <t>M9175D1006</t>
  </si>
  <si>
    <t>M9181A1012</t>
  </si>
  <si>
    <t>M9181D1016</t>
  </si>
  <si>
    <t>M9181D1024</t>
  </si>
  <si>
    <t>60/120/240</t>
  </si>
  <si>
    <t>Special Timing</t>
  </si>
  <si>
    <t>M9182A1011</t>
  </si>
  <si>
    <t>M9182A1029</t>
  </si>
  <si>
    <t>M9182A1037</t>
  </si>
  <si>
    <t>M9182A1052</t>
  </si>
  <si>
    <t>M9182C1009</t>
  </si>
  <si>
    <t>M9182D1023</t>
  </si>
  <si>
    <t>M9182D4001</t>
  </si>
  <si>
    <t>M9184B1009</t>
  </si>
  <si>
    <t>M9184B1017</t>
  </si>
  <si>
    <t>M9184B1025</t>
  </si>
  <si>
    <t>M9184C1023</t>
  </si>
  <si>
    <t>With tapped shaft</t>
  </si>
  <si>
    <t>M9184C1049</t>
  </si>
  <si>
    <t>TRADELINE, with tapped shaft</t>
  </si>
  <si>
    <t>M9184D4009</t>
  </si>
  <si>
    <t>Canada, Tradeline</t>
  </si>
  <si>
    <t>M9184E4006</t>
  </si>
  <si>
    <t>Canada, Tradeline, tapped shaft</t>
  </si>
  <si>
    <t>M9184F1026</t>
  </si>
  <si>
    <t>M9185A1075</t>
  </si>
  <si>
    <t>M9185D1012</t>
  </si>
  <si>
    <t>M9185D4008</t>
  </si>
  <si>
    <t>M9185E4005</t>
  </si>
  <si>
    <t>M9186G4000</t>
  </si>
  <si>
    <t>Canada, use auxiliary shaft</t>
  </si>
  <si>
    <t>M9191F1001</t>
  </si>
  <si>
    <t>7 &amp; 57</t>
  </si>
  <si>
    <t>M9194C1005</t>
  </si>
  <si>
    <t>M9481D1005</t>
  </si>
  <si>
    <t>M9481E1002</t>
  </si>
  <si>
    <t>M9481F1000</t>
  </si>
  <si>
    <t>M9484D1028</t>
  </si>
  <si>
    <t>M9484D1036</t>
  </si>
  <si>
    <t>M9484D4006</t>
  </si>
  <si>
    <t>Canada, tapped shaft, 220741A</t>
  </si>
  <si>
    <t>M9484E1058</t>
  </si>
  <si>
    <t>M9484E4003</t>
  </si>
  <si>
    <t>35 &amp; 120</t>
  </si>
  <si>
    <t>54 &amp; 5</t>
  </si>
  <si>
    <t>M4172A1006</t>
  </si>
  <si>
    <t>M4175E1012</t>
  </si>
  <si>
    <t>M4182B1010</t>
  </si>
  <si>
    <t>M4182B1028</t>
  </si>
  <si>
    <t>M4182B1069</t>
  </si>
  <si>
    <t>M4185A1019</t>
  </si>
  <si>
    <t>M4185A1027</t>
  </si>
  <si>
    <t>M4185B1025</t>
  </si>
  <si>
    <t>M4185B1041</t>
  </si>
  <si>
    <t>M4185B1066</t>
  </si>
  <si>
    <t>M4185B1074</t>
  </si>
  <si>
    <t>M4185D1013</t>
  </si>
  <si>
    <t>M4185E1010</t>
  </si>
  <si>
    <t>M4186H1005</t>
  </si>
  <si>
    <t>M4186H4009</t>
  </si>
  <si>
    <t>M4186L4000</t>
  </si>
  <si>
    <t>M6161B1002</t>
  </si>
  <si>
    <t>M6174A1009</t>
  </si>
  <si>
    <t>Includes auxiliary switch cams</t>
  </si>
  <si>
    <t>M6174D1003</t>
  </si>
  <si>
    <t>M6181A1000</t>
  </si>
  <si>
    <t>Less junction box</t>
  </si>
  <si>
    <t>M6181A1026</t>
  </si>
  <si>
    <t>M6181A1042</t>
  </si>
  <si>
    <t>M6181D1004</t>
  </si>
  <si>
    <t>M6181F1017</t>
  </si>
  <si>
    <t>70 &amp; 70</t>
  </si>
  <si>
    <t>M6182D1003</t>
  </si>
  <si>
    <t>M6182D1011</t>
  </si>
  <si>
    <t>SELECT</t>
  </si>
  <si>
    <t>M6182F1008</t>
  </si>
  <si>
    <t>12 &amp; 40</t>
  </si>
  <si>
    <t>M6184A1031</t>
  </si>
  <si>
    <t>M6184A1049</t>
  </si>
  <si>
    <t>M6184A1056</t>
  </si>
  <si>
    <t>M6184B1005</t>
  </si>
  <si>
    <t>M6184D1050</t>
  </si>
  <si>
    <t>M6184D1076</t>
  </si>
  <si>
    <t>M6184F1006</t>
  </si>
  <si>
    <t>M6191A1008</t>
  </si>
  <si>
    <t>M6191D1010</t>
  </si>
  <si>
    <t>York</t>
  </si>
  <si>
    <t>M6194A1021</t>
  </si>
  <si>
    <t>With auxiliary switch cams</t>
  </si>
  <si>
    <t>M6194B1003</t>
  </si>
  <si>
    <t>M6194B1037</t>
  </si>
  <si>
    <t>M6194B1045</t>
  </si>
  <si>
    <t>M6194D1025</t>
  </si>
  <si>
    <t>M6194D1033</t>
  </si>
  <si>
    <t>M6194D1041</t>
  </si>
  <si>
    <t>M6194E1014</t>
  </si>
  <si>
    <t>M6194F1004</t>
  </si>
  <si>
    <t>M6281A1009</t>
  </si>
  <si>
    <t>M6281F1008</t>
  </si>
  <si>
    <t>M6282A1008</t>
  </si>
  <si>
    <t>M6282A1032</t>
  </si>
  <si>
    <t>M6282B1006</t>
  </si>
  <si>
    <t>M6284A1006</t>
  </si>
  <si>
    <t>M6284A1014</t>
  </si>
  <si>
    <t>M6284A1022</t>
  </si>
  <si>
    <t>M6284C1002</t>
  </si>
  <si>
    <t>M6284C1036</t>
  </si>
  <si>
    <t>M6284F1005</t>
  </si>
  <si>
    <t>M6284F1021</t>
  </si>
  <si>
    <t>M6284F1047</t>
  </si>
  <si>
    <t>M6285A1021</t>
  </si>
  <si>
    <t>M6285B1003</t>
  </si>
  <si>
    <t>M6286G1019</t>
  </si>
  <si>
    <t>M6286G1027</t>
  </si>
  <si>
    <t>Japan, includes 220741A,          use auxiliary shaft</t>
  </si>
  <si>
    <t>M6294A1004</t>
  </si>
  <si>
    <t>M6294B1002</t>
  </si>
  <si>
    <t>M6294B1010</t>
  </si>
  <si>
    <t>M6294B1028</t>
  </si>
  <si>
    <t>M6294C1000</t>
  </si>
  <si>
    <t>M7161B1000</t>
  </si>
  <si>
    <t>M7161G1009</t>
  </si>
  <si>
    <t>M7161G1025</t>
  </si>
  <si>
    <t>M7164A1009</t>
  </si>
  <si>
    <t>M7164A1025</t>
  </si>
  <si>
    <t>M7164A1033</t>
  </si>
  <si>
    <t>M7164A1041</t>
  </si>
  <si>
    <t>M7164A1058</t>
  </si>
  <si>
    <t>M7164B1007</t>
  </si>
  <si>
    <t>M7164G1006</t>
  </si>
  <si>
    <t>M7164G1014</t>
  </si>
  <si>
    <t>M7164G1022</t>
  </si>
  <si>
    <t>M7183G1003</t>
  </si>
  <si>
    <t>M7184A1005</t>
  </si>
  <si>
    <t>M7184A1013</t>
  </si>
  <si>
    <t>0.8-3.3 Vdc</t>
  </si>
  <si>
    <t>M7184A1021</t>
  </si>
  <si>
    <t>M7186G1000</t>
  </si>
  <si>
    <t>M7272A1008</t>
  </si>
  <si>
    <t>M7274G1003</t>
  </si>
  <si>
    <t>M7281C1003</t>
  </si>
  <si>
    <t>M7281C1011</t>
  </si>
  <si>
    <t>M7282C1002</t>
  </si>
  <si>
    <t>35 &amp; 80</t>
  </si>
  <si>
    <t>2-10Vdc</t>
  </si>
  <si>
    <t>M7284A1020</t>
  </si>
  <si>
    <t>M7284C1026</t>
  </si>
  <si>
    <t>M7284C1034</t>
  </si>
  <si>
    <t>M7284C1042</t>
  </si>
  <si>
    <t>100/200</t>
  </si>
  <si>
    <t>International, includes 220741A</t>
  </si>
  <si>
    <t>M7284Q1025</t>
  </si>
  <si>
    <t>International, includes 203709D</t>
  </si>
  <si>
    <t>M7285A1029</t>
  </si>
  <si>
    <t>UL555S</t>
  </si>
  <si>
    <t>M7285A1037</t>
  </si>
  <si>
    <t>M7285B1001</t>
  </si>
  <si>
    <t>M7285C1025</t>
  </si>
  <si>
    <t>M7285C1033</t>
  </si>
  <si>
    <t>M7294A1002</t>
  </si>
  <si>
    <t>M7361A1000</t>
  </si>
  <si>
    <t>M7361A1018</t>
  </si>
  <si>
    <t>Liebert, with 203709B board</t>
  </si>
  <si>
    <t>M7364A1007</t>
  </si>
  <si>
    <t>M7364A1015</t>
  </si>
  <si>
    <t>M7364A1023</t>
  </si>
  <si>
    <t>M7381A1006</t>
  </si>
  <si>
    <t>M7382A1005</t>
  </si>
  <si>
    <t>M7384A1003</t>
  </si>
  <si>
    <t>M7384A1011</t>
  </si>
  <si>
    <t>M7385A1002</t>
  </si>
  <si>
    <t>M7385A1010</t>
  </si>
  <si>
    <t>Includes isolation transformer</t>
  </si>
  <si>
    <t>M7385A1028</t>
  </si>
  <si>
    <t>M7385A1036</t>
  </si>
  <si>
    <t>M7675A1019</t>
  </si>
  <si>
    <t>M7685A1009</t>
  </si>
  <si>
    <t>M7685A1017</t>
  </si>
  <si>
    <t>M7685A1033</t>
  </si>
  <si>
    <t>M7685A1041</t>
  </si>
  <si>
    <t>M7964D1005</t>
  </si>
  <si>
    <t>4-7 Vdc, 3-w</t>
  </si>
  <si>
    <t>M7964D1013</t>
  </si>
  <si>
    <t>M7975E1009</t>
  </si>
  <si>
    <t>3.5-6 .5Vdc, 3-w</t>
  </si>
  <si>
    <t>M7975E1017</t>
  </si>
  <si>
    <t>3-6 Vdc, 3-w</t>
  </si>
  <si>
    <t>M7983G1005</t>
  </si>
  <si>
    <t>n/a</t>
  </si>
  <si>
    <t>IBM</t>
  </si>
  <si>
    <t>M7984D1001</t>
  </si>
  <si>
    <t>M7984N1008</t>
  </si>
  <si>
    <t>0-2.5 Vdc</t>
  </si>
  <si>
    <t>M7985D1000</t>
  </si>
  <si>
    <t>M8175B1002</t>
  </si>
  <si>
    <t>M8182B1003</t>
  </si>
  <si>
    <t>M8185A1010</t>
  </si>
  <si>
    <t>M8185A1028</t>
  </si>
  <si>
    <t>M8185B1000</t>
  </si>
  <si>
    <t>M8185B1018</t>
  </si>
  <si>
    <t>M8185B1026</t>
  </si>
  <si>
    <t>M9161A1008</t>
  </si>
  <si>
    <t>M9161A1016</t>
  </si>
  <si>
    <t>M9164A1039</t>
  </si>
  <si>
    <t>M9164A1047</t>
  </si>
  <si>
    <t>M9164A1054</t>
  </si>
  <si>
    <t>M9164A1062</t>
  </si>
  <si>
    <t>M9164A1096</t>
  </si>
  <si>
    <t>M9164A1104</t>
  </si>
  <si>
    <t>M9164A1112</t>
  </si>
  <si>
    <t>M9164A1138</t>
  </si>
  <si>
    <t>M9164B1003</t>
  </si>
  <si>
    <t>M9164C1019</t>
  </si>
  <si>
    <t>M9164C1027</t>
  </si>
  <si>
    <t>M9164C1035</t>
  </si>
  <si>
    <t>M9164C1043</t>
  </si>
  <si>
    <t>M9164V1014</t>
  </si>
  <si>
    <t>M9164V1022</t>
  </si>
  <si>
    <t>Carrier, with Q209E, crank arm</t>
  </si>
  <si>
    <t>M9171A1006</t>
  </si>
  <si>
    <t>M9171B1012</t>
  </si>
  <si>
    <t>M9171B1020</t>
  </si>
  <si>
    <t>M9171C1010</t>
  </si>
  <si>
    <t>M9172A1005</t>
  </si>
  <si>
    <t>M9172A1013</t>
  </si>
  <si>
    <t>M9172C1001</t>
  </si>
  <si>
    <t>35 &amp; 35</t>
  </si>
  <si>
    <t>Reznor</t>
  </si>
  <si>
    <t>M9174B1001</t>
  </si>
  <si>
    <t>M9174B1019</t>
  </si>
  <si>
    <t>M9174C1009</t>
  </si>
  <si>
    <t>M9174C1017</t>
  </si>
  <si>
    <t>M9175A1002</t>
  </si>
  <si>
    <t>M9175A1028</t>
  </si>
  <si>
    <t>M9175A1036</t>
  </si>
  <si>
    <t>M9175A1044</t>
  </si>
  <si>
    <t>M9175A1069</t>
  </si>
  <si>
    <t>M9175A1077</t>
  </si>
  <si>
    <t>M9175C1008</t>
  </si>
  <si>
    <t>M9175V1003</t>
  </si>
  <si>
    <t>M9175V1011</t>
  </si>
  <si>
    <t>Carrier, leadwires</t>
  </si>
  <si>
    <t>M9175W1001</t>
  </si>
  <si>
    <t>M9175W1019</t>
  </si>
  <si>
    <t>M9175Y1007</t>
  </si>
  <si>
    <t>M9181A1004</t>
  </si>
  <si>
    <t>M9181A1020</t>
  </si>
  <si>
    <t>M9181A1038</t>
  </si>
  <si>
    <t>M9181B1002</t>
  </si>
  <si>
    <t>M9181B1010</t>
  </si>
  <si>
    <t>M9181B1028</t>
  </si>
  <si>
    <t>M9181C1000</t>
  </si>
  <si>
    <t>M9181D1008</t>
  </si>
  <si>
    <t>M9182A1003</t>
  </si>
  <si>
    <t>M9182A1045</t>
  </si>
  <si>
    <t>M9182A1060</t>
  </si>
  <si>
    <t>M9182C1017</t>
  </si>
  <si>
    <t>M9182D1007</t>
  </si>
  <si>
    <t>M9182D1015</t>
  </si>
  <si>
    <t>M9182D1031</t>
  </si>
  <si>
    <t>Includes Q209E</t>
  </si>
  <si>
    <t>M9182W1002</t>
  </si>
  <si>
    <t>Trane, includes Q209E</t>
  </si>
  <si>
    <t>M9183G1009</t>
  </si>
  <si>
    <t>M9184A1001</t>
  </si>
  <si>
    <t>M9184A1027</t>
  </si>
  <si>
    <t>M9184A1043</t>
  </si>
  <si>
    <t>Japan, with 220741A</t>
  </si>
  <si>
    <t>M9184B1033</t>
  </si>
  <si>
    <t>M9184B1041</t>
  </si>
  <si>
    <t>M9184C1007</t>
  </si>
  <si>
    <t>M9184C1015</t>
  </si>
  <si>
    <t>M9184D1039</t>
  </si>
  <si>
    <t>M9184D1047</t>
  </si>
  <si>
    <t>M9184D1054</t>
  </si>
  <si>
    <t>M9184D1062</t>
  </si>
  <si>
    <t>M9184F1018</t>
  </si>
  <si>
    <t>M9185A1000</t>
  </si>
  <si>
    <t>M9185A1034</t>
  </si>
  <si>
    <t>M9185A1042</t>
  </si>
  <si>
    <t>M9185A1059</t>
  </si>
  <si>
    <t>M9185A1067</t>
  </si>
  <si>
    <t>M9185A1083</t>
  </si>
  <si>
    <t>M9185A1091</t>
  </si>
  <si>
    <t>M9185B1008</t>
  </si>
  <si>
    <t>M9185C1014</t>
  </si>
  <si>
    <t>M9185C1022</t>
  </si>
  <si>
    <t>M9185E1001</t>
  </si>
  <si>
    <t>M9185F1009</t>
  </si>
  <si>
    <t>40 &amp; 85</t>
  </si>
  <si>
    <t>Carrier (W957G1006)</t>
  </si>
  <si>
    <t>M9185W1017</t>
  </si>
  <si>
    <t>Trane , with Q209E</t>
  </si>
  <si>
    <t>M9186G1014</t>
  </si>
  <si>
    <t>Japan, includes 220741A,        use auxiliary shaft</t>
  </si>
  <si>
    <t>M9191D1006</t>
  </si>
  <si>
    <t>M9194D4007</t>
  </si>
  <si>
    <t>M9484D1044</t>
  </si>
  <si>
    <t>M9484D1051</t>
  </si>
  <si>
    <t>M9484E1025</t>
  </si>
  <si>
    <t>M9484E1041</t>
  </si>
  <si>
    <t>With 221455A</t>
  </si>
  <si>
    <t>M9484E1066</t>
  </si>
  <si>
    <t>M9484E1074</t>
  </si>
  <si>
    <t>M9484E1082</t>
  </si>
  <si>
    <t>M9484E1090</t>
  </si>
  <si>
    <t>M9484E1116</t>
  </si>
  <si>
    <t>M9484F1015</t>
  </si>
  <si>
    <t>M9484F1056</t>
  </si>
  <si>
    <t>M9484F1064</t>
  </si>
  <si>
    <t>M9484F1072</t>
  </si>
  <si>
    <t>M9491D1003</t>
  </si>
  <si>
    <t>Spst controller</t>
  </si>
  <si>
    <t>20 lb-in</t>
  </si>
  <si>
    <t>75 degrees</t>
  </si>
  <si>
    <t>30 seconds</t>
  </si>
  <si>
    <t>spst two position</t>
  </si>
  <si>
    <t>120 Vac</t>
  </si>
  <si>
    <t>30 s</t>
  </si>
  <si>
    <t>240 Vac</t>
  </si>
  <si>
    <t>M6410A1011</t>
  </si>
  <si>
    <t>24 Vac</t>
  </si>
  <si>
    <t>40.5 lb</t>
  </si>
  <si>
    <t>0.25 inch</t>
  </si>
  <si>
    <t>150 s at 50 Hz, 125 s at 60 Hz</t>
  </si>
  <si>
    <t>Spdt floating</t>
  </si>
  <si>
    <t>M6410A1029</t>
  </si>
  <si>
    <t>25 lb-in</t>
  </si>
  <si>
    <t>90 degrees</t>
  </si>
  <si>
    <t>90 seconds (60 Hz)</t>
  </si>
  <si>
    <t>Modulating</t>
  </si>
  <si>
    <t>M7405A1018</t>
  </si>
  <si>
    <t>M7410E1010</t>
  </si>
  <si>
    <t>0 to 10 Vdc,        2 to 10 Vdc</t>
  </si>
  <si>
    <t>M7410E1036</t>
  </si>
  <si>
    <t>M7410F1000</t>
  </si>
  <si>
    <t>90 s (60 Hz)</t>
  </si>
  <si>
    <t>24 Vac,      24 Vdc</t>
  </si>
  <si>
    <t>6 lb-in</t>
  </si>
  <si>
    <t>AT72D</t>
  </si>
  <si>
    <t>4 lb-in</t>
  </si>
  <si>
    <t>80 seconds</t>
  </si>
  <si>
    <t>15 lb-in</t>
  </si>
  <si>
    <t>25 seconds</t>
  </si>
  <si>
    <t xml:space="preserve"> three position</t>
  </si>
  <si>
    <t>30 oz-in</t>
  </si>
  <si>
    <t>45 degrees</t>
  </si>
  <si>
    <t>20 s max</t>
  </si>
  <si>
    <t>VOLT (vac)</t>
  </si>
  <si>
    <t>TIMING MAX (SEC)</t>
  </si>
  <si>
    <t>4 - 7 Vdc, 3 w, 11 Vdc out</t>
  </si>
  <si>
    <t>Y/N</t>
  </si>
  <si>
    <t xml:space="preserve">  Original Motor Specifications</t>
  </si>
  <si>
    <t>COMMENTS</t>
  </si>
  <si>
    <t>Modutrol IV Motor Cross Reference</t>
  </si>
  <si>
    <t>MOD IV TRADELINE REPLACEMENT</t>
  </si>
  <si>
    <t>REQUIRED ACCESSORIES</t>
  </si>
  <si>
    <t>REQ. TRANS-FORMER</t>
  </si>
  <si>
    <t>Configure TRADELINE Replacement as described below</t>
  </si>
  <si>
    <t>* ADJ indicates original motor has adjustable stroke</t>
  </si>
  <si>
    <r>
      <t>SET STROKE SETTING</t>
    </r>
    <r>
      <rPr>
        <sz val="12"/>
        <rFont val="Arial"/>
        <family val="2"/>
      </rPr>
      <t xml:space="preserve"> *</t>
    </r>
  </si>
  <si>
    <t>REQUIRED AUX SWITCH</t>
  </si>
  <si>
    <t>REPLACE THIS MOTOR               (scroll below to find)</t>
  </si>
  <si>
    <t>(scroll below to find)</t>
  </si>
  <si>
    <t xml:space="preserve"> http://hbctechlit.honeywell.com</t>
  </si>
  <si>
    <t>Printed version Modutrol IV Motor Cross Reference available at</t>
  </si>
  <si>
    <t>How to use this Cross Reference</t>
  </si>
  <si>
    <t>Cross Reference Format</t>
  </si>
  <si>
    <t>Application Notes</t>
  </si>
  <si>
    <t>63-7098</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</si>
</sst>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quot;#,##0"/>
    <numFmt numFmtId="182" formatCode="&quot;£&quot;#,##0.00"/>
    <numFmt numFmtId="183" formatCode="#,##0.00_ ;\-#,##0.00\ "/>
    <numFmt numFmtId="184" formatCode="0000"/>
    <numFmt numFmtId="185" formatCode="0.000000"/>
    <numFmt numFmtId="186" formatCode="0.00000"/>
    <numFmt numFmtId="187" formatCode="0.0000"/>
    <numFmt numFmtId="188" formatCode="0.000"/>
    <numFmt numFmtId="189" formatCode="_-* #,##0.0_-;\-* #,##0.0_-;_-* &quot;-&quot;??_-;_-@_-"/>
    <numFmt numFmtId="190" formatCode="_-* #,##0_-;\-* #,##0_-;_-* &quot;-&quot;??_-;_-@_-"/>
    <numFmt numFmtId="191" formatCode="#,##0.0"/>
  </numFmts>
  <fonts count="68">
    <font>
      <sz val="10"/>
      <name val="Arial"/>
      <family val="0"/>
    </font>
    <font>
      <b/>
      <sz val="10"/>
      <name val="Arial"/>
      <family val="2"/>
    </font>
    <font>
      <b/>
      <sz val="12"/>
      <name val="Arial"/>
      <family val="2"/>
    </font>
    <font>
      <sz val="9.5"/>
      <name val="MS Sans Serif"/>
      <family val="2"/>
    </font>
    <font>
      <sz val="12"/>
      <name val="Arial"/>
      <family val="2"/>
    </font>
    <font>
      <sz val="16"/>
      <name val="Arial"/>
      <family val="2"/>
    </font>
    <font>
      <b/>
      <sz val="11"/>
      <name val="Arial"/>
      <family val="2"/>
    </font>
    <font>
      <sz val="10"/>
      <color indexed="9"/>
      <name val="Arial"/>
      <family val="0"/>
    </font>
    <font>
      <sz val="10"/>
      <color indexed="8"/>
      <name val="Arial"/>
      <family val="0"/>
    </font>
    <font>
      <u val="single"/>
      <sz val="10"/>
      <color indexed="12"/>
      <name val="Arial"/>
      <family val="0"/>
    </font>
    <font>
      <u val="single"/>
      <sz val="10"/>
      <color indexed="36"/>
      <name val="Arial"/>
      <family val="0"/>
    </font>
    <font>
      <sz val="12"/>
      <name val="Honeywell"/>
      <family val="0"/>
    </font>
    <font>
      <b/>
      <sz val="8"/>
      <name val="MS Sans Serif"/>
      <family val="0"/>
    </font>
    <font>
      <sz val="8"/>
      <name val="MS Sans Serif"/>
      <family val="2"/>
    </font>
    <font>
      <b/>
      <sz val="10"/>
      <name val="MS Sans Serif"/>
      <family val="0"/>
    </font>
    <font>
      <sz val="10"/>
      <name val="MS Sans Serif"/>
      <family val="0"/>
    </font>
    <font>
      <b/>
      <sz val="22"/>
      <name val="Arial"/>
      <family val="2"/>
    </font>
    <font>
      <u val="single"/>
      <sz val="9.5"/>
      <name val="MS Sans Serif"/>
      <family val="2"/>
    </font>
    <font>
      <b/>
      <sz val="9.5"/>
      <name val="MS Sans Serif"/>
      <family val="2"/>
    </font>
    <font>
      <sz val="8.5"/>
      <name val="MS Sans Serif"/>
      <family val="2"/>
    </font>
    <font>
      <b/>
      <sz val="18"/>
      <color indexed="10"/>
      <name val="Arial"/>
      <family val="2"/>
    </font>
    <font>
      <sz val="18"/>
      <name val="Arial"/>
      <family val="2"/>
    </font>
    <font>
      <b/>
      <sz val="14"/>
      <color indexed="10"/>
      <name val="Arial"/>
      <family val="2"/>
    </font>
    <font>
      <sz val="8"/>
      <name val="Arial"/>
      <family val="2"/>
    </font>
    <font>
      <b/>
      <sz val="11"/>
      <color indexed="9"/>
      <name val="Arial"/>
      <family val="2"/>
    </font>
    <font>
      <b/>
      <sz val="10"/>
      <color indexed="9"/>
      <name val="Arial"/>
      <family val="2"/>
    </font>
    <font>
      <b/>
      <sz val="8"/>
      <color indexed="9"/>
      <name val="Arial"/>
      <family val="2"/>
    </font>
    <font>
      <b/>
      <sz val="12"/>
      <color indexed="9"/>
      <name val="Arial"/>
      <family val="2"/>
    </font>
    <font>
      <b/>
      <sz val="14"/>
      <color indexed="9"/>
      <name val="Arial"/>
      <family val="2"/>
    </font>
    <font>
      <b/>
      <sz val="10"/>
      <color indexed="10"/>
      <name val="Arial"/>
      <family val="2"/>
    </font>
    <font>
      <sz val="9"/>
      <name val="Arial"/>
      <family val="2"/>
    </font>
    <font>
      <b/>
      <sz val="14"/>
      <name val="Arial"/>
      <family val="2"/>
    </font>
    <font>
      <u val="single"/>
      <sz val="9"/>
      <color indexed="12"/>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7" fillId="32" borderId="0" applyNumberFormat="0" applyBorder="0" applyAlignment="0" applyProtection="0"/>
  </cellStyleXfs>
  <cellXfs count="159">
    <xf numFmtId="0" fontId="0" fillId="0" borderId="0" xfId="0" applyAlignment="1">
      <alignment/>
    </xf>
    <xf numFmtId="0" fontId="0" fillId="0" borderId="0" xfId="0" applyAlignment="1" applyProtection="1">
      <alignment/>
      <protection hidden="1"/>
    </xf>
    <xf numFmtId="0" fontId="7" fillId="0" borderId="10" xfId="0" applyFont="1" applyBorder="1" applyAlignment="1" applyProtection="1">
      <alignment/>
      <protection hidden="1"/>
    </xf>
    <xf numFmtId="0" fontId="8" fillId="0" borderId="10" xfId="0" applyFont="1" applyBorder="1" applyAlignment="1" applyProtection="1">
      <alignment/>
      <protection hidden="1"/>
    </xf>
    <xf numFmtId="0" fontId="0" fillId="33" borderId="0" xfId="0" applyFont="1" applyFill="1" applyBorder="1" applyAlignment="1" applyProtection="1">
      <alignment/>
      <protection hidden="1" locked="0"/>
    </xf>
    <xf numFmtId="0" fontId="0" fillId="33" borderId="0"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0" xfId="0" applyFont="1" applyFill="1" applyBorder="1" applyAlignment="1" applyProtection="1">
      <alignment horizontal="center"/>
      <protection hidden="1"/>
    </xf>
    <xf numFmtId="0" fontId="12" fillId="33" borderId="0" xfId="0" applyFont="1" applyFill="1" applyBorder="1" applyAlignment="1" applyProtection="1">
      <alignment horizontal="center"/>
      <protection hidden="1"/>
    </xf>
    <xf numFmtId="0" fontId="13" fillId="33" borderId="0" xfId="0" applyFont="1" applyFill="1" applyBorder="1" applyAlignment="1" applyProtection="1">
      <alignment horizontal="right"/>
      <protection hidden="1"/>
    </xf>
    <xf numFmtId="1" fontId="12" fillId="33" borderId="0" xfId="0" applyNumberFormat="1"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14" fillId="33" borderId="0" xfId="0" applyFont="1" applyFill="1" applyBorder="1" applyAlignment="1" applyProtection="1">
      <alignment horizontal="center"/>
      <protection hidden="1"/>
    </xf>
    <xf numFmtId="0" fontId="0" fillId="33" borderId="0" xfId="0" applyFont="1" applyFill="1" applyBorder="1" applyAlignment="1" applyProtection="1">
      <alignment horizontal="right"/>
      <protection hidden="1"/>
    </xf>
    <xf numFmtId="1" fontId="14"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15" fillId="33" borderId="0" xfId="0" applyFont="1" applyFill="1" applyBorder="1" applyAlignment="1" applyProtection="1">
      <alignment horizontal="center"/>
      <protection hidden="1"/>
    </xf>
    <xf numFmtId="0" fontId="15" fillId="33" borderId="0" xfId="0" applyFont="1" applyFill="1" applyBorder="1" applyAlignment="1" applyProtection="1">
      <alignment horizontal="right"/>
      <protection hidden="1"/>
    </xf>
    <xf numFmtId="1" fontId="15"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right"/>
      <protection hidden="1"/>
    </xf>
    <xf numFmtId="0" fontId="0" fillId="33" borderId="0" xfId="0" applyFont="1" applyFill="1" applyBorder="1" applyAlignment="1" applyProtection="1">
      <alignment horizontal="center"/>
      <protection hidden="1"/>
    </xf>
    <xf numFmtId="0" fontId="0" fillId="33" borderId="0" xfId="0" applyFont="1" applyFill="1" applyBorder="1" applyAlignment="1" applyProtection="1">
      <alignment/>
      <protection hidden="1" locked="0"/>
    </xf>
    <xf numFmtId="0" fontId="0" fillId="33" borderId="0" xfId="0" applyFont="1" applyFill="1" applyBorder="1" applyAlignment="1" applyProtection="1">
      <alignment/>
      <protection hidden="1"/>
    </xf>
    <xf numFmtId="0" fontId="3" fillId="33" borderId="0" xfId="0" applyFont="1" applyFill="1" applyBorder="1" applyAlignment="1" applyProtection="1">
      <alignment/>
      <protection hidden="1"/>
    </xf>
    <xf numFmtId="0" fontId="15" fillId="33" borderId="0" xfId="0" applyFont="1" applyFill="1" applyBorder="1" applyAlignment="1" applyProtection="1" quotePrefix="1">
      <alignment horizontal="left"/>
      <protection hidden="1"/>
    </xf>
    <xf numFmtId="0" fontId="16"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protection hidden="1"/>
    </xf>
    <xf numFmtId="0" fontId="0" fillId="33" borderId="0" xfId="0" applyFont="1" applyFill="1" applyBorder="1" applyAlignment="1" applyProtection="1">
      <alignment horizontal="center"/>
      <protection hidden="1"/>
    </xf>
    <xf numFmtId="1" fontId="0" fillId="33" borderId="0" xfId="0" applyNumberFormat="1" applyFont="1" applyFill="1" applyBorder="1" applyAlignment="1" applyProtection="1">
      <alignment/>
      <protection hidden="1"/>
    </xf>
    <xf numFmtId="0" fontId="12" fillId="33" borderId="0" xfId="0" applyFont="1" applyFill="1" applyBorder="1" applyAlignment="1" applyProtection="1">
      <alignment horizontal="center"/>
      <protection hidden="1"/>
    </xf>
    <xf numFmtId="1" fontId="12"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protection/>
    </xf>
    <xf numFmtId="1" fontId="0" fillId="33" borderId="0" xfId="0" applyNumberFormat="1" applyFont="1" applyFill="1" applyBorder="1" applyAlignment="1" applyProtection="1">
      <alignment/>
      <protection hidden="1"/>
    </xf>
    <xf numFmtId="0" fontId="18" fillId="33" borderId="0" xfId="0" applyFont="1" applyFill="1" applyBorder="1" applyAlignment="1" applyProtection="1">
      <alignment horizontal="center"/>
      <protection hidden="1"/>
    </xf>
    <xf numFmtId="0" fontId="3" fillId="33" borderId="0" xfId="0" applyFont="1" applyFill="1" applyBorder="1" applyAlignment="1" applyProtection="1">
      <alignment horizontal="right"/>
      <protection hidden="1"/>
    </xf>
    <xf numFmtId="1" fontId="18" fillId="33" borderId="0" xfId="0" applyNumberFormat="1" applyFont="1" applyFill="1" applyBorder="1" applyAlignment="1" applyProtection="1">
      <alignment horizontal="center"/>
      <protection hidden="1"/>
    </xf>
    <xf numFmtId="0" fontId="3" fillId="33" borderId="0" xfId="0" applyFont="1" applyFill="1" applyBorder="1" applyAlignment="1" applyProtection="1">
      <alignment horizontal="center"/>
      <protection hidden="1"/>
    </xf>
    <xf numFmtId="1" fontId="0" fillId="33" borderId="0" xfId="0" applyNumberFormat="1" applyFont="1" applyFill="1" applyBorder="1" applyAlignment="1" applyProtection="1">
      <alignment horizontal="center"/>
      <protection hidden="1" locked="0"/>
    </xf>
    <xf numFmtId="2" fontId="0" fillId="33" borderId="0" xfId="0" applyNumberFormat="1" applyFont="1" applyFill="1" applyBorder="1" applyAlignment="1" applyProtection="1">
      <alignment horizontal="center"/>
      <protection hidden="1" locked="0"/>
    </xf>
    <xf numFmtId="1" fontId="0" fillId="33" borderId="0" xfId="0" applyNumberFormat="1" applyFont="1" applyFill="1" applyBorder="1" applyAlignment="1" applyProtection="1">
      <alignment/>
      <protection hidden="1" locked="0"/>
    </xf>
    <xf numFmtId="0" fontId="1" fillId="33" borderId="0" xfId="0" applyFont="1" applyFill="1" applyBorder="1" applyAlignment="1" applyProtection="1">
      <alignment horizontal="left"/>
      <protection/>
    </xf>
    <xf numFmtId="0" fontId="0" fillId="33" borderId="0" xfId="0" applyFont="1" applyFill="1" applyBorder="1" applyAlignment="1" applyProtection="1">
      <alignment horizontal="left"/>
      <protection hidden="1"/>
    </xf>
    <xf numFmtId="180" fontId="18"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1" fillId="33" borderId="0" xfId="0" applyFont="1" applyFill="1" applyBorder="1" applyAlignment="1" applyProtection="1">
      <alignment horizontal="right"/>
      <protection/>
    </xf>
    <xf numFmtId="0" fontId="6" fillId="33" borderId="0" xfId="0" applyFont="1" applyFill="1" applyBorder="1" applyAlignment="1" applyProtection="1">
      <alignment/>
      <protection hidden="1"/>
    </xf>
    <xf numFmtId="49" fontId="0" fillId="33" borderId="0" xfId="0" applyNumberFormat="1" applyFont="1" applyFill="1" applyBorder="1" applyAlignment="1" applyProtection="1">
      <alignment/>
      <protection hidden="1"/>
    </xf>
    <xf numFmtId="49" fontId="0" fillId="33" borderId="0" xfId="0" applyNumberFormat="1" applyFont="1" applyFill="1" applyBorder="1" applyAlignment="1" applyProtection="1">
      <alignment/>
      <protection hidden="1"/>
    </xf>
    <xf numFmtId="0" fontId="2" fillId="33" borderId="0" xfId="0" applyFont="1" applyFill="1" applyBorder="1" applyAlignment="1" applyProtection="1">
      <alignment/>
      <protection/>
    </xf>
    <xf numFmtId="0" fontId="0" fillId="33" borderId="0" xfId="0" applyFont="1" applyFill="1" applyBorder="1" applyAlignment="1" applyProtection="1">
      <alignment/>
      <protection hidden="1" locked="0"/>
    </xf>
    <xf numFmtId="1" fontId="3" fillId="33" borderId="0" xfId="0" applyNumberFormat="1" applyFont="1" applyFill="1" applyBorder="1" applyAlignment="1" applyProtection="1">
      <alignment horizontal="right"/>
      <protection hidden="1"/>
    </xf>
    <xf numFmtId="0" fontId="0" fillId="33" borderId="0" xfId="0" applyFont="1" applyFill="1" applyBorder="1" applyAlignment="1" applyProtection="1" quotePrefix="1">
      <alignment horizontal="center"/>
      <protection hidden="1"/>
    </xf>
    <xf numFmtId="0" fontId="13" fillId="33" borderId="0" xfId="0" applyFont="1" applyFill="1" applyBorder="1" applyAlignment="1" applyProtection="1">
      <alignment horizontal="center"/>
      <protection hidden="1"/>
    </xf>
    <xf numFmtId="0" fontId="19" fillId="33" borderId="0" xfId="0"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14" fillId="33" borderId="0" xfId="0" applyFont="1" applyFill="1" applyBorder="1" applyAlignment="1" applyProtection="1" quotePrefix="1">
      <alignment horizontal="center"/>
      <protection hidden="1"/>
    </xf>
    <xf numFmtId="0" fontId="0" fillId="33" borderId="0" xfId="0" applyFont="1" applyFill="1" applyBorder="1" applyAlignment="1" applyProtection="1" quotePrefix="1">
      <alignment horizontal="center"/>
      <protection hidden="1"/>
    </xf>
    <xf numFmtId="180" fontId="3" fillId="33" borderId="0" xfId="0" applyNumberFormat="1" applyFont="1" applyFill="1" applyBorder="1" applyAlignment="1" applyProtection="1">
      <alignment horizontal="right"/>
      <protection hidden="1"/>
    </xf>
    <xf numFmtId="1" fontId="3"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protection hidden="1" locked="0"/>
    </xf>
    <xf numFmtId="0" fontId="0" fillId="33" borderId="0" xfId="0" applyFont="1" applyFill="1" applyBorder="1" applyAlignment="1" applyProtection="1">
      <alignment/>
      <protection hidden="1"/>
    </xf>
    <xf numFmtId="0" fontId="7" fillId="0" borderId="11" xfId="0" applyFont="1" applyBorder="1" applyAlignment="1" applyProtection="1">
      <alignment/>
      <protection hidden="1"/>
    </xf>
    <xf numFmtId="0" fontId="2" fillId="33" borderId="0" xfId="0" applyFont="1" applyFill="1" applyBorder="1" applyAlignment="1" applyProtection="1">
      <alignment/>
      <protection hidden="1" locked="0"/>
    </xf>
    <xf numFmtId="0" fontId="2" fillId="33" borderId="0" xfId="0" applyFont="1" applyFill="1" applyBorder="1" applyAlignment="1" applyProtection="1">
      <alignment horizontal="left"/>
      <protection/>
    </xf>
    <xf numFmtId="0" fontId="2" fillId="0" borderId="0" xfId="0" applyFont="1" applyAlignment="1">
      <alignment/>
    </xf>
    <xf numFmtId="0" fontId="0" fillId="33" borderId="12" xfId="0" applyFont="1" applyFill="1" applyBorder="1" applyAlignment="1" applyProtection="1">
      <alignment/>
      <protection hidden="1" locked="0"/>
    </xf>
    <xf numFmtId="184" fontId="0" fillId="33" borderId="0" xfId="0" applyNumberFormat="1" applyFont="1" applyFill="1" applyBorder="1" applyAlignment="1" applyProtection="1">
      <alignment horizontal="center"/>
      <protection hidden="1"/>
    </xf>
    <xf numFmtId="49" fontId="0" fillId="33" borderId="0" xfId="0" applyNumberFormat="1" applyFont="1" applyFill="1" applyBorder="1" applyAlignment="1" applyProtection="1">
      <alignment horizontal="center"/>
      <protection hidden="1"/>
    </xf>
    <xf numFmtId="1" fontId="1" fillId="33" borderId="0" xfId="0" applyNumberFormat="1" applyFont="1" applyFill="1" applyBorder="1" applyAlignment="1" applyProtection="1">
      <alignment/>
      <protection hidden="1"/>
    </xf>
    <xf numFmtId="180" fontId="3" fillId="33" borderId="0"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0" fontId="11" fillId="33" borderId="0" xfId="0" applyFont="1" applyFill="1" applyBorder="1" applyAlignment="1" applyProtection="1">
      <alignment horizontal="left"/>
      <protection hidden="1"/>
    </xf>
    <xf numFmtId="0" fontId="14" fillId="33" borderId="0" xfId="0" applyFont="1" applyFill="1" applyBorder="1" applyAlignment="1" applyProtection="1">
      <alignment horizontal="left"/>
      <protection hidden="1"/>
    </xf>
    <xf numFmtId="0" fontId="15" fillId="33" borderId="0" xfId="0" applyFont="1" applyFill="1" applyBorder="1" applyAlignment="1" applyProtection="1">
      <alignment horizontal="left"/>
      <protection hidden="1"/>
    </xf>
    <xf numFmtId="0" fontId="13" fillId="33" borderId="0" xfId="0" applyFont="1" applyFill="1" applyBorder="1" applyAlignment="1" applyProtection="1">
      <alignment horizontal="left"/>
      <protection hidden="1"/>
    </xf>
    <xf numFmtId="0" fontId="17" fillId="33" borderId="0" xfId="0" applyFont="1" applyFill="1" applyBorder="1" applyAlignment="1" applyProtection="1">
      <alignment horizontal="left"/>
      <protection hidden="1"/>
    </xf>
    <xf numFmtId="0" fontId="0" fillId="33" borderId="0" xfId="0" applyFont="1" applyFill="1" applyBorder="1" applyAlignment="1" applyProtection="1">
      <alignment horizontal="left"/>
      <protection hidden="1" locked="0"/>
    </xf>
    <xf numFmtId="0" fontId="18" fillId="33" borderId="0" xfId="0" applyFont="1" applyFill="1" applyBorder="1" applyAlignment="1" applyProtection="1">
      <alignment horizontal="left" vertical="center" wrapText="1"/>
      <protection hidden="1"/>
    </xf>
    <xf numFmtId="0" fontId="3" fillId="33" borderId="0" xfId="0" applyFont="1" applyFill="1" applyBorder="1" applyAlignment="1" applyProtection="1">
      <alignment horizontal="left" vertical="center" wrapText="1"/>
      <protection hidden="1"/>
    </xf>
    <xf numFmtId="1" fontId="18" fillId="33" borderId="0" xfId="0" applyNumberFormat="1" applyFont="1" applyFill="1" applyBorder="1" applyAlignment="1" applyProtection="1">
      <alignment horizontal="left" vertical="center" wrapText="1"/>
      <protection hidden="1"/>
    </xf>
    <xf numFmtId="0" fontId="0" fillId="33" borderId="0" xfId="0" applyFont="1" applyFill="1" applyBorder="1" applyAlignment="1" applyProtection="1">
      <alignment horizontal="left" vertical="center" wrapText="1"/>
      <protection hidden="1" locked="0"/>
    </xf>
    <xf numFmtId="1" fontId="1" fillId="33" borderId="0" xfId="0" applyNumberFormat="1" applyFont="1" applyFill="1" applyBorder="1" applyAlignment="1" applyProtection="1">
      <alignment horizontal="left" vertical="center" wrapText="1"/>
      <protection hidden="1"/>
    </xf>
    <xf numFmtId="0" fontId="0" fillId="33" borderId="0" xfId="0" applyFont="1" applyFill="1" applyBorder="1" applyAlignment="1" applyProtection="1">
      <alignment horizontal="left" vertical="center" wrapText="1"/>
      <protection hidden="1"/>
    </xf>
    <xf numFmtId="0" fontId="3" fillId="33" borderId="0" xfId="0" applyFont="1" applyFill="1" applyBorder="1" applyAlignment="1" applyProtection="1">
      <alignment horizontal="left" vertical="center"/>
      <protection hidden="1"/>
    </xf>
    <xf numFmtId="0" fontId="0" fillId="33" borderId="0" xfId="0" applyFont="1" applyFill="1" applyBorder="1" applyAlignment="1" applyProtection="1">
      <alignment horizontal="center"/>
      <protection hidden="1" locked="0"/>
    </xf>
    <xf numFmtId="1" fontId="1" fillId="33" borderId="0" xfId="0" applyNumberFormat="1" applyFont="1" applyFill="1" applyBorder="1" applyAlignment="1" applyProtection="1">
      <alignment horizontal="center"/>
      <protection hidden="1"/>
    </xf>
    <xf numFmtId="0" fontId="23" fillId="33" borderId="12" xfId="0" applyFont="1" applyFill="1" applyBorder="1" applyAlignment="1" applyProtection="1">
      <alignment horizontal="center" vertical="center" wrapText="1"/>
      <protection/>
    </xf>
    <xf numFmtId="0" fontId="23" fillId="33" borderId="13" xfId="0" applyFont="1" applyFill="1" applyBorder="1" applyAlignment="1" applyProtection="1">
      <alignment horizontal="center" vertical="center" wrapText="1"/>
      <protection/>
    </xf>
    <xf numFmtId="0" fontId="23" fillId="33" borderId="13" xfId="0" applyFont="1" applyFill="1" applyBorder="1" applyAlignment="1" applyProtection="1">
      <alignment horizontal="center" vertical="center" wrapText="1"/>
      <protection hidden="1"/>
    </xf>
    <xf numFmtId="0" fontId="0" fillId="33" borderId="14" xfId="0" applyFill="1" applyBorder="1" applyAlignment="1" applyProtection="1">
      <alignment/>
      <protection hidden="1"/>
    </xf>
    <xf numFmtId="0" fontId="0" fillId="33" borderId="0" xfId="0" applyFill="1" applyBorder="1" applyAlignment="1" applyProtection="1">
      <alignment/>
      <protection hidden="1"/>
    </xf>
    <xf numFmtId="0" fontId="0" fillId="33" borderId="15" xfId="0" applyFill="1" applyBorder="1" applyAlignment="1" applyProtection="1">
      <alignment/>
      <protection hidden="1"/>
    </xf>
    <xf numFmtId="0" fontId="1" fillId="33" borderId="14" xfId="0" applyFont="1" applyFill="1" applyBorder="1" applyAlignment="1" applyProtection="1">
      <alignment horizontal="center"/>
      <protection/>
    </xf>
    <xf numFmtId="0" fontId="1" fillId="33" borderId="0" xfId="0" applyFont="1" applyFill="1" applyBorder="1" applyAlignment="1" applyProtection="1">
      <alignment/>
      <protection/>
    </xf>
    <xf numFmtId="0" fontId="1" fillId="33" borderId="0" xfId="0" applyFont="1" applyFill="1" applyBorder="1" applyAlignment="1" applyProtection="1">
      <alignment horizontal="center"/>
      <protection/>
    </xf>
    <xf numFmtId="0" fontId="0" fillId="33" borderId="0" xfId="0" applyFill="1" applyBorder="1" applyAlignment="1" applyProtection="1">
      <alignment/>
      <protection/>
    </xf>
    <xf numFmtId="0" fontId="0" fillId="33" borderId="14" xfId="0" applyFill="1" applyBorder="1" applyAlignment="1" applyProtection="1">
      <alignment/>
      <protection/>
    </xf>
    <xf numFmtId="0" fontId="22" fillId="33" borderId="0" xfId="0" applyFont="1" applyFill="1" applyBorder="1" applyAlignment="1" applyProtection="1">
      <alignment horizontal="center" vertical="center"/>
      <protection/>
    </xf>
    <xf numFmtId="0" fontId="1" fillId="33" borderId="14" xfId="0" applyFont="1" applyFill="1" applyBorder="1" applyAlignment="1" applyProtection="1">
      <alignment horizontal="right"/>
      <protection/>
    </xf>
    <xf numFmtId="0" fontId="22" fillId="33" borderId="0" xfId="0" applyFont="1" applyFill="1" applyBorder="1" applyAlignment="1">
      <alignment horizontal="center" vertical="center"/>
    </xf>
    <xf numFmtId="0" fontId="1" fillId="33" borderId="13" xfId="0" applyFont="1" applyFill="1" applyBorder="1" applyAlignment="1" applyProtection="1">
      <alignment horizontal="center" vertical="center" wrapText="1"/>
      <protection hidden="1"/>
    </xf>
    <xf numFmtId="0" fontId="21" fillId="33" borderId="0" xfId="0" applyFont="1" applyFill="1" applyBorder="1" applyAlignment="1" applyProtection="1">
      <alignment horizontal="center" vertical="center"/>
      <protection hidden="1" locked="0"/>
    </xf>
    <xf numFmtId="0" fontId="0" fillId="33" borderId="0" xfId="0" applyFill="1" applyBorder="1" applyAlignment="1">
      <alignment/>
    </xf>
    <xf numFmtId="0" fontId="2" fillId="33" borderId="14" xfId="0" applyFont="1" applyFill="1" applyBorder="1" applyAlignment="1" applyProtection="1">
      <alignment horizontal="left"/>
      <protection/>
    </xf>
    <xf numFmtId="0" fontId="5" fillId="33" borderId="0" xfId="0" applyFont="1" applyFill="1" applyBorder="1" applyAlignment="1" applyProtection="1">
      <alignment/>
      <protection/>
    </xf>
    <xf numFmtId="0" fontId="0" fillId="33" borderId="14" xfId="0" applyFill="1" applyBorder="1" applyAlignment="1">
      <alignment/>
    </xf>
    <xf numFmtId="0" fontId="9" fillId="33" borderId="0" xfId="34" applyFill="1" applyBorder="1" applyAlignment="1" applyProtection="1">
      <alignment/>
      <protection/>
    </xf>
    <xf numFmtId="0" fontId="9" fillId="33" borderId="0" xfId="34" applyFont="1" applyFill="1" applyBorder="1" applyAlignment="1" applyProtection="1">
      <alignment/>
      <protection/>
    </xf>
    <xf numFmtId="0" fontId="0" fillId="33" borderId="16" xfId="0" applyFill="1" applyBorder="1" applyAlignment="1" applyProtection="1">
      <alignment/>
      <protection hidden="1"/>
    </xf>
    <xf numFmtId="0" fontId="0" fillId="33" borderId="17" xfId="0" applyFill="1" applyBorder="1" applyAlignment="1" applyProtection="1">
      <alignment/>
      <protection hidden="1"/>
    </xf>
    <xf numFmtId="0" fontId="0" fillId="33" borderId="18" xfId="0" applyFill="1" applyBorder="1" applyAlignment="1" applyProtection="1">
      <alignment/>
      <protection hidden="1"/>
    </xf>
    <xf numFmtId="0" fontId="20" fillId="34" borderId="19" xfId="0" applyFont="1" applyFill="1" applyBorder="1" applyAlignment="1" applyProtection="1">
      <alignment horizontal="center" vertical="center"/>
      <protection/>
    </xf>
    <xf numFmtId="0" fontId="20" fillId="34" borderId="20" xfId="0" applyFont="1" applyFill="1" applyBorder="1" applyAlignment="1" applyProtection="1">
      <alignment horizontal="center" vertical="center"/>
      <protection/>
    </xf>
    <xf numFmtId="0" fontId="20" fillId="34" borderId="21" xfId="0" applyFont="1" applyFill="1" applyBorder="1" applyAlignment="1" applyProtection="1">
      <alignment horizontal="center" vertical="center"/>
      <protection/>
    </xf>
    <xf numFmtId="0" fontId="24" fillId="34" borderId="19" xfId="0" applyFont="1" applyFill="1" applyBorder="1" applyAlignment="1" applyProtection="1">
      <alignment horizontal="left" vertical="center"/>
      <protection/>
    </xf>
    <xf numFmtId="0" fontId="24" fillId="34" borderId="20" xfId="0" applyFont="1" applyFill="1" applyBorder="1" applyAlignment="1" applyProtection="1">
      <alignment horizontal="left" vertical="center"/>
      <protection/>
    </xf>
    <xf numFmtId="0" fontId="24" fillId="34" borderId="21" xfId="0" applyFont="1" applyFill="1" applyBorder="1" applyAlignment="1" applyProtection="1">
      <alignment horizontal="left" vertical="center"/>
      <protection/>
    </xf>
    <xf numFmtId="0" fontId="25" fillId="34" borderId="13" xfId="0" applyFont="1" applyFill="1" applyBorder="1" applyAlignment="1" applyProtection="1">
      <alignment horizontal="center" vertical="center" wrapText="1"/>
      <protection hidden="1"/>
    </xf>
    <xf numFmtId="0" fontId="8" fillId="33" borderId="13" xfId="0" applyFont="1" applyFill="1" applyBorder="1" applyAlignment="1" applyProtection="1">
      <alignment horizontal="center" vertical="center" wrapText="1"/>
      <protection hidden="1"/>
    </xf>
    <xf numFmtId="0" fontId="8" fillId="33" borderId="10" xfId="0" applyFont="1" applyFill="1" applyBorder="1" applyAlignment="1" applyProtection="1">
      <alignment/>
      <protection hidden="1"/>
    </xf>
    <xf numFmtId="0" fontId="8" fillId="33" borderId="11" xfId="0" applyFont="1" applyFill="1" applyBorder="1" applyAlignment="1" applyProtection="1">
      <alignment/>
      <protection hidden="1"/>
    </xf>
    <xf numFmtId="0" fontId="8" fillId="33" borderId="22" xfId="0" applyFont="1" applyFill="1" applyBorder="1" applyAlignment="1" applyProtection="1">
      <alignment/>
      <protection hidden="1"/>
    </xf>
    <xf numFmtId="0" fontId="23" fillId="35" borderId="12" xfId="0" applyFont="1" applyFill="1" applyBorder="1" applyAlignment="1" applyProtection="1">
      <alignment horizontal="center" vertical="center" wrapText="1"/>
      <protection hidden="1"/>
    </xf>
    <xf numFmtId="0" fontId="9" fillId="33" borderId="0" xfId="34" applyFill="1" applyBorder="1" applyAlignment="1" applyProtection="1">
      <alignment horizontal="center" vertical="center" wrapText="1"/>
      <protection/>
    </xf>
    <xf numFmtId="0" fontId="0" fillId="0" borderId="0" xfId="0" applyFill="1" applyAlignment="1" applyProtection="1">
      <alignment vertical="center"/>
      <protection hidden="1"/>
    </xf>
    <xf numFmtId="0" fontId="7" fillId="0" borderId="11" xfId="0" applyFont="1" applyFill="1" applyBorder="1" applyAlignment="1" applyProtection="1">
      <alignment vertical="center"/>
      <protection hidden="1"/>
    </xf>
    <xf numFmtId="0" fontId="7" fillId="0" borderId="10" xfId="0" applyFont="1" applyFill="1" applyBorder="1" applyAlignment="1" applyProtection="1">
      <alignment vertical="center"/>
      <protection hidden="1"/>
    </xf>
    <xf numFmtId="0" fontId="8" fillId="0" borderId="11" xfId="0" applyFont="1" applyBorder="1" applyAlignment="1" applyProtection="1">
      <alignment/>
      <protection hidden="1"/>
    </xf>
    <xf numFmtId="0" fontId="0" fillId="33" borderId="15" xfId="0" applyFill="1" applyBorder="1" applyAlignment="1" applyProtection="1">
      <alignment/>
      <protection/>
    </xf>
    <xf numFmtId="0" fontId="30" fillId="33" borderId="0" xfId="0" applyFont="1" applyFill="1" applyBorder="1" applyAlignment="1" applyProtection="1">
      <alignment horizontal="center" vertical="center"/>
      <protection/>
    </xf>
    <xf numFmtId="0" fontId="23" fillId="33" borderId="17" xfId="0" applyFont="1" applyFill="1" applyBorder="1" applyAlignment="1" applyProtection="1">
      <alignment horizontal="right"/>
      <protection hidden="1"/>
    </xf>
    <xf numFmtId="0" fontId="32" fillId="35" borderId="12" xfId="34" applyFont="1" applyFill="1" applyBorder="1" applyAlignment="1" applyProtection="1">
      <alignment horizontal="center" vertical="center" wrapText="1"/>
      <protection/>
    </xf>
    <xf numFmtId="0" fontId="28" fillId="34" borderId="20" xfId="0" applyFont="1" applyFill="1" applyBorder="1" applyAlignment="1" applyProtection="1">
      <alignment horizontal="left" vertical="center"/>
      <protection/>
    </xf>
    <xf numFmtId="0" fontId="7" fillId="34" borderId="20" xfId="0" applyFont="1" applyFill="1" applyBorder="1" applyAlignment="1">
      <alignment horizontal="left" vertical="center"/>
    </xf>
    <xf numFmtId="0" fontId="1" fillId="33" borderId="0" xfId="0" applyFont="1" applyFill="1" applyBorder="1" applyAlignment="1" applyProtection="1">
      <alignment horizontal="center"/>
      <protection/>
    </xf>
    <xf numFmtId="0" fontId="24" fillId="34" borderId="19" xfId="0" applyFont="1" applyFill="1" applyBorder="1" applyAlignment="1" applyProtection="1">
      <alignment horizontal="left" vertical="center"/>
      <protection/>
    </xf>
    <xf numFmtId="0" fontId="24" fillId="34" borderId="20" xfId="0" applyFont="1" applyFill="1" applyBorder="1" applyAlignment="1" applyProtection="1">
      <alignment horizontal="left" vertical="center"/>
      <protection/>
    </xf>
    <xf numFmtId="0" fontId="24" fillId="34" borderId="21" xfId="0" applyFont="1" applyFill="1" applyBorder="1" applyAlignment="1" applyProtection="1">
      <alignment horizontal="left" vertical="center"/>
      <protection/>
    </xf>
    <xf numFmtId="0" fontId="31" fillId="33" borderId="23" xfId="0" applyFont="1" applyFill="1" applyBorder="1" applyAlignment="1">
      <alignment horizontal="center" vertical="center"/>
    </xf>
    <xf numFmtId="0" fontId="31" fillId="33" borderId="24" xfId="0" applyFont="1" applyFill="1" applyBorder="1" applyAlignment="1">
      <alignment horizontal="center" vertical="center"/>
    </xf>
    <xf numFmtId="0" fontId="29" fillId="33" borderId="25" xfId="0" applyFont="1" applyFill="1" applyBorder="1" applyAlignment="1" applyProtection="1">
      <alignment horizontal="center" vertical="center" wrapText="1"/>
      <protection/>
    </xf>
    <xf numFmtId="0" fontId="29" fillId="33" borderId="26" xfId="0" applyFont="1" applyFill="1" applyBorder="1" applyAlignment="1" applyProtection="1">
      <alignment horizontal="center" vertical="center" wrapText="1"/>
      <protection/>
    </xf>
    <xf numFmtId="0" fontId="29" fillId="33" borderId="16" xfId="0" applyFont="1" applyFill="1" applyBorder="1" applyAlignment="1" applyProtection="1">
      <alignment horizontal="center" vertical="center" wrapText="1"/>
      <protection/>
    </xf>
    <xf numFmtId="0" fontId="29" fillId="33" borderId="18"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protection hidden="1" locked="0"/>
    </xf>
    <xf numFmtId="0" fontId="26" fillId="34" borderId="19" xfId="0" applyFont="1" applyFill="1" applyBorder="1" applyAlignment="1" applyProtection="1">
      <alignment horizontal="center" vertical="center"/>
      <protection/>
    </xf>
    <xf numFmtId="0" fontId="26" fillId="34" borderId="20" xfId="0" applyFont="1" applyFill="1" applyBorder="1" applyAlignment="1" applyProtection="1">
      <alignment horizontal="center" vertical="center"/>
      <protection/>
    </xf>
    <xf numFmtId="0" fontId="26" fillId="34" borderId="21"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wrapText="1"/>
      <protection hidden="1"/>
    </xf>
    <xf numFmtId="0" fontId="1" fillId="33" borderId="20" xfId="0" applyFont="1" applyFill="1" applyBorder="1" applyAlignment="1" applyProtection="1">
      <alignment horizontal="center" vertical="center" wrapText="1"/>
      <protection hidden="1"/>
    </xf>
    <xf numFmtId="0" fontId="1" fillId="33" borderId="21" xfId="0" applyFont="1" applyFill="1" applyBorder="1" applyAlignment="1" applyProtection="1">
      <alignment horizontal="center" vertical="center" wrapText="1"/>
      <protection hidden="1"/>
    </xf>
    <xf numFmtId="0" fontId="9" fillId="33" borderId="0" xfId="34" applyFill="1" applyBorder="1" applyAlignment="1" applyProtection="1">
      <alignment horizontal="center" vertical="center"/>
      <protection/>
    </xf>
    <xf numFmtId="0" fontId="0" fillId="0" borderId="0" xfId="0" applyAlignment="1" applyProtection="1">
      <alignment horizontal="center"/>
      <protection hidden="1"/>
    </xf>
    <xf numFmtId="0" fontId="32" fillId="35" borderId="27" xfId="34" applyFont="1" applyFill="1" applyBorder="1" applyAlignment="1" applyProtection="1">
      <alignment horizontal="center" vertical="center" wrapText="1"/>
      <protection hidden="1"/>
    </xf>
    <xf numFmtId="0" fontId="32" fillId="35" borderId="13" xfId="34" applyFont="1" applyFill="1" applyBorder="1" applyAlignment="1" applyProtection="1">
      <alignment horizontal="center" vertical="center"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Followed Hyperlink" xfId="33"/>
    <cellStyle name="Hyperlink"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419100</xdr:colOff>
      <xdr:row>0</xdr:row>
      <xdr:rowOff>0</xdr:rowOff>
    </xdr:from>
    <xdr:to>
      <xdr:col>14</xdr:col>
      <xdr:colOff>47625</xdr:colOff>
      <xdr:row>1</xdr:row>
      <xdr:rowOff>0</xdr:rowOff>
    </xdr:to>
    <xdr:pic>
      <xdr:nvPicPr>
        <xdr:cNvPr id="1" name="Picture 82"/>
        <xdr:cNvPicPr preferRelativeResize="1">
          <a:picLocks noChangeAspect="1"/>
        </xdr:cNvPicPr>
      </xdr:nvPicPr>
      <xdr:blipFill>
        <a:blip r:embed="rId1"/>
        <a:stretch>
          <a:fillRect/>
        </a:stretch>
      </xdr:blipFill>
      <xdr:spPr>
        <a:xfrm>
          <a:off x="6743700" y="0"/>
          <a:ext cx="1571625" cy="323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hbctechlit.honeywell.com/" TargetMode="External" /><Relationship Id="rId2" Type="http://schemas.openxmlformats.org/officeDocument/2006/relationships/hyperlink" Target="63-7097.pdf" TargetMode="External" /><Relationship Id="rId3" Type="http://schemas.openxmlformats.org/officeDocument/2006/relationships/hyperlink" Target="63-7099.pdf" TargetMode="External" /><Relationship Id="rId4" Type="http://schemas.openxmlformats.org/officeDocument/2006/relationships/hyperlink" Target="63-7096.pdf" TargetMode="External" /><Relationship Id="rId5" Type="http://schemas.openxmlformats.org/officeDocument/2006/relationships/oleObject" Target="../embeddings/oleObject_1_0.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BG1370"/>
  <sheetViews>
    <sheetView zoomScale="75" zoomScaleNormal="75" zoomScalePageLayoutView="0" workbookViewId="0" topLeftCell="AO1">
      <pane xSplit="2" ySplit="9" topLeftCell="AQ10" activePane="bottomRight" state="frozen"/>
      <selection pane="topLeft" activeCell="AO1" sqref="AO1"/>
      <selection pane="topRight" activeCell="AQ1" sqref="AQ1"/>
      <selection pane="bottomLeft" activeCell="AO10" sqref="AO10"/>
      <selection pane="bottomRight" activeCell="AQ23" sqref="AQ23"/>
    </sheetView>
  </sheetViews>
  <sheetFormatPr defaultColWidth="9.140625" defaultRowHeight="12.75"/>
  <cols>
    <col min="1" max="1" width="9.140625" style="5" customWidth="1"/>
    <col min="2" max="2" width="10.7109375" style="5" customWidth="1"/>
    <col min="3" max="3" width="10.57421875" style="5" customWidth="1"/>
    <col min="4" max="4" width="10.7109375" style="5" customWidth="1"/>
    <col min="5" max="5" width="6.7109375" style="5" customWidth="1"/>
    <col min="6" max="6" width="10.7109375" style="5" customWidth="1"/>
    <col min="7" max="7" width="6.7109375" style="5" customWidth="1"/>
    <col min="8" max="8" width="10.7109375" style="5" customWidth="1"/>
    <col min="9" max="9" width="6.7109375" style="5" customWidth="1"/>
    <col min="10" max="10" width="10.7109375" style="5" customWidth="1"/>
    <col min="11" max="11" width="6.7109375" style="5" customWidth="1"/>
    <col min="12" max="12" width="10.7109375" style="5" customWidth="1"/>
    <col min="13" max="13" width="6.7109375" style="5" customWidth="1"/>
    <col min="14" max="14" width="10.7109375" style="5" customWidth="1"/>
    <col min="15" max="15" width="6.7109375" style="5" customWidth="1"/>
    <col min="16" max="16" width="10.57421875" style="5" customWidth="1"/>
    <col min="17" max="17" width="6.7109375" style="5" customWidth="1"/>
    <col min="18" max="21" width="9.140625" style="5" customWidth="1"/>
    <col min="22" max="23" width="8.8515625" style="12" customWidth="1"/>
    <col min="24" max="31" width="9.140625" style="5" customWidth="1"/>
    <col min="32" max="32" width="13.8515625" style="5" customWidth="1"/>
    <col min="33" max="41" width="9.140625" style="5" customWidth="1"/>
    <col min="42" max="42" width="18.7109375" style="77" customWidth="1"/>
    <col min="43" max="43" width="24.421875" style="14" customWidth="1"/>
    <col min="44" max="44" width="16.28125" style="15" customWidth="1"/>
    <col min="45" max="45" width="13.8515625" style="15" customWidth="1"/>
    <col min="46" max="46" width="16.57421875" style="16" bestFit="1" customWidth="1"/>
    <col min="47" max="47" width="11.28125" style="15" customWidth="1"/>
    <col min="48" max="48" width="11.28125" style="17" customWidth="1"/>
    <col min="49" max="49" width="12.57421875" style="17" customWidth="1"/>
    <col min="50" max="50" width="10.28125" style="17" customWidth="1"/>
    <col min="51" max="51" width="11.28125" style="63" customWidth="1"/>
    <col min="52" max="52" width="9.140625" style="63" customWidth="1"/>
    <col min="53" max="53" width="11.8515625" style="64" customWidth="1"/>
    <col min="54" max="54" width="10.00390625" style="64" customWidth="1"/>
    <col min="55" max="55" width="13.00390625" style="64" customWidth="1"/>
    <col min="56" max="56" width="25.57421875" style="64" bestFit="1" customWidth="1"/>
    <col min="57" max="57" width="15.421875" style="64" customWidth="1"/>
    <col min="58" max="58" width="43.00390625" style="64" customWidth="1"/>
    <col min="59" max="254" width="8.8515625" style="64" customWidth="1"/>
    <col min="255" max="16384" width="9.140625" style="64" customWidth="1"/>
  </cols>
  <sheetData>
    <row r="1" spans="2:52" s="5" customFormat="1" ht="12" customHeight="1">
      <c r="B1" s="6"/>
      <c r="C1" s="6"/>
      <c r="D1" s="6"/>
      <c r="E1" s="6"/>
      <c r="F1" s="6"/>
      <c r="G1" s="6"/>
      <c r="H1" s="6"/>
      <c r="I1" s="6"/>
      <c r="J1" s="6"/>
      <c r="K1" s="6"/>
      <c r="L1" s="6"/>
      <c r="M1" s="6"/>
      <c r="N1" s="6"/>
      <c r="O1" s="6"/>
      <c r="P1" s="6"/>
      <c r="Q1" s="6"/>
      <c r="R1" s="6"/>
      <c r="S1" s="6"/>
      <c r="T1" s="6"/>
      <c r="U1" s="6"/>
      <c r="V1" s="7"/>
      <c r="W1" s="7"/>
      <c r="X1" s="6"/>
      <c r="Y1" s="6"/>
      <c r="Z1" s="6"/>
      <c r="AA1" s="6"/>
      <c r="AB1" s="6"/>
      <c r="AC1" s="6"/>
      <c r="AD1" s="6"/>
      <c r="AE1" s="6"/>
      <c r="AF1" s="6"/>
      <c r="AG1" s="6"/>
      <c r="AH1" s="6"/>
      <c r="AI1" s="6"/>
      <c r="AJ1" s="6"/>
      <c r="AK1" s="6"/>
      <c r="AL1" s="6"/>
      <c r="AM1" s="6"/>
      <c r="AN1" s="6"/>
      <c r="AO1" s="6"/>
      <c r="AP1" s="75" t="s">
        <v>0</v>
      </c>
      <c r="AQ1" s="8" t="s">
        <v>1</v>
      </c>
      <c r="AR1" s="9"/>
      <c r="AS1" s="9"/>
      <c r="AT1" s="10"/>
      <c r="AU1" s="9"/>
      <c r="AV1" s="11"/>
      <c r="AW1" s="12" t="s">
        <v>2</v>
      </c>
      <c r="AX1" s="12" t="s">
        <v>3</v>
      </c>
      <c r="AY1" s="4"/>
      <c r="AZ1" s="4"/>
    </row>
    <row r="2" spans="10:52" s="5" customFormat="1" ht="9" customHeight="1">
      <c r="J2" s="13"/>
      <c r="V2" s="12"/>
      <c r="W2" s="12"/>
      <c r="Y2" s="5" t="str">
        <f>LEFT(AB10)</f>
        <v>5</v>
      </c>
      <c r="AP2" s="76" t="s">
        <v>4</v>
      </c>
      <c r="AQ2" s="14" t="s">
        <v>5</v>
      </c>
      <c r="AR2" s="15"/>
      <c r="AS2" s="15"/>
      <c r="AT2" s="16" t="s">
        <v>6</v>
      </c>
      <c r="AU2" s="15"/>
      <c r="AV2" s="17"/>
      <c r="AW2" s="17" t="s">
        <v>7</v>
      </c>
      <c r="AX2" s="17"/>
      <c r="AY2" s="4"/>
      <c r="AZ2" s="4"/>
    </row>
    <row r="3" spans="2:52" s="24" customFormat="1" ht="11.25" customHeight="1">
      <c r="B3" s="5"/>
      <c r="C3" s="5"/>
      <c r="D3" s="5"/>
      <c r="E3" s="5"/>
      <c r="F3" s="5"/>
      <c r="G3" s="5"/>
      <c r="H3" s="5"/>
      <c r="I3" s="5"/>
      <c r="J3" s="5"/>
      <c r="K3" s="5"/>
      <c r="L3" s="5"/>
      <c r="M3" s="5"/>
      <c r="N3" s="5"/>
      <c r="O3" s="5"/>
      <c r="P3" s="5"/>
      <c r="Q3" s="5"/>
      <c r="R3" s="5"/>
      <c r="S3" s="5"/>
      <c r="T3" s="5"/>
      <c r="U3" s="5"/>
      <c r="V3" s="12"/>
      <c r="W3" s="12"/>
      <c r="X3" s="5"/>
      <c r="Y3" s="5"/>
      <c r="Z3" s="5"/>
      <c r="AA3" s="5"/>
      <c r="AB3" s="5"/>
      <c r="AC3" s="5"/>
      <c r="AD3" s="5"/>
      <c r="AE3" s="5"/>
      <c r="AF3" s="5"/>
      <c r="AG3" s="5"/>
      <c r="AH3" s="5"/>
      <c r="AI3" s="5"/>
      <c r="AJ3" s="5"/>
      <c r="AK3" s="5"/>
      <c r="AL3" s="5"/>
      <c r="AM3" s="5"/>
      <c r="AN3" s="5"/>
      <c r="AO3" s="5"/>
      <c r="AP3" s="77"/>
      <c r="AQ3" s="18" t="s">
        <v>8</v>
      </c>
      <c r="AR3" s="19"/>
      <c r="AS3" s="19"/>
      <c r="AT3" s="20" t="s">
        <v>8</v>
      </c>
      <c r="AU3" s="21"/>
      <c r="AV3" s="22" t="s">
        <v>9</v>
      </c>
      <c r="AW3" s="22" t="s">
        <v>10</v>
      </c>
      <c r="AX3" s="22" t="s">
        <v>10</v>
      </c>
      <c r="AY3" s="23"/>
      <c r="AZ3" s="23"/>
    </row>
    <row r="4" spans="2:52" s="5" customFormat="1" ht="12" customHeight="1">
      <c r="B4" s="24"/>
      <c r="C4" s="24"/>
      <c r="D4" s="24"/>
      <c r="E4" s="25"/>
      <c r="G4" s="25"/>
      <c r="V4" s="12"/>
      <c r="W4" s="12"/>
      <c r="AP4" s="26" t="s">
        <v>11</v>
      </c>
      <c r="AQ4" s="8" t="s">
        <v>12</v>
      </c>
      <c r="AR4" s="9" t="s">
        <v>13</v>
      </c>
      <c r="AS4" s="9" t="s">
        <v>14</v>
      </c>
      <c r="AT4" s="10" t="s">
        <v>15</v>
      </c>
      <c r="AU4" s="9" t="s">
        <v>16</v>
      </c>
      <c r="AV4" s="11" t="s">
        <v>17</v>
      </c>
      <c r="AW4" s="11" t="s">
        <v>18</v>
      </c>
      <c r="AX4" s="11" t="s">
        <v>19</v>
      </c>
      <c r="AY4" s="4"/>
      <c r="AZ4" s="4"/>
    </row>
    <row r="5" spans="2:52" s="5" customFormat="1" ht="27.75">
      <c r="B5" s="27" t="s">
        <v>20</v>
      </c>
      <c r="C5" s="27"/>
      <c r="D5" s="28"/>
      <c r="E5" s="28"/>
      <c r="F5" s="28"/>
      <c r="G5" s="28"/>
      <c r="H5" s="28"/>
      <c r="I5" s="28"/>
      <c r="J5" s="28"/>
      <c r="K5" s="28"/>
      <c r="L5" s="28"/>
      <c r="M5" s="28"/>
      <c r="N5" s="28"/>
      <c r="O5" s="28"/>
      <c r="P5" s="28"/>
      <c r="Q5" s="29"/>
      <c r="R5" s="29"/>
      <c r="S5" s="29"/>
      <c r="T5" s="29"/>
      <c r="U5" s="29"/>
      <c r="V5" s="30"/>
      <c r="W5" s="30" t="s">
        <v>21</v>
      </c>
      <c r="X5" s="31">
        <f>AM6</f>
        <v>0</v>
      </c>
      <c r="Y5" s="29"/>
      <c r="Z5" s="29"/>
      <c r="AA5" s="29"/>
      <c r="AB5" s="29"/>
      <c r="AC5" s="29"/>
      <c r="AD5" s="29"/>
      <c r="AE5" s="29"/>
      <c r="AF5" s="29"/>
      <c r="AG5" s="29"/>
      <c r="AH5" s="29"/>
      <c r="AI5" s="29"/>
      <c r="AJ5" s="29"/>
      <c r="AK5" s="29"/>
      <c r="AL5" s="29"/>
      <c r="AM5" s="29"/>
      <c r="AN5" s="29"/>
      <c r="AO5" s="29"/>
      <c r="AP5" s="78"/>
      <c r="AQ5" s="32"/>
      <c r="AR5" s="9"/>
      <c r="AS5" s="9"/>
      <c r="AT5" s="33"/>
      <c r="AU5" s="9"/>
      <c r="AV5" s="11"/>
      <c r="AW5" s="11"/>
      <c r="AX5" s="11"/>
      <c r="AY5" s="4"/>
      <c r="AZ5" s="4"/>
    </row>
    <row r="6" spans="2:52" s="5" customFormat="1" ht="12.75">
      <c r="B6" s="34"/>
      <c r="C6" s="34"/>
      <c r="D6" s="34"/>
      <c r="E6" s="34"/>
      <c r="F6" s="34"/>
      <c r="G6" s="34"/>
      <c r="H6" s="34"/>
      <c r="I6" s="34"/>
      <c r="J6" s="34"/>
      <c r="K6" s="34"/>
      <c r="L6" s="34"/>
      <c r="M6" s="34"/>
      <c r="N6" s="34"/>
      <c r="O6" s="34"/>
      <c r="P6" s="34"/>
      <c r="T6" s="5" t="s">
        <v>22</v>
      </c>
      <c r="V6" s="12">
        <f>IF(V7&gt;1,1,0)</f>
        <v>1</v>
      </c>
      <c r="W6" s="12"/>
      <c r="AM6" s="35">
        <f>AM7-1</f>
        <v>0</v>
      </c>
      <c r="AP6" s="79"/>
      <c r="AQ6" s="36"/>
      <c r="AR6" s="37"/>
      <c r="AS6" s="37"/>
      <c r="AT6" s="38"/>
      <c r="AU6" s="37"/>
      <c r="AV6" s="39"/>
      <c r="AW6" s="39"/>
      <c r="AX6" s="39"/>
      <c r="AY6" s="4"/>
      <c r="AZ6" s="4"/>
    </row>
    <row r="7" spans="2:52" s="5" customFormat="1" ht="15.75">
      <c r="B7" s="34">
        <v>1</v>
      </c>
      <c r="C7" s="4">
        <f>VLOOKUP(B7,A13:C30,3)</f>
        <v>1.6662</v>
      </c>
      <c r="D7" s="66" t="str">
        <f>VLOOKUP(B7,A13:D30,4)</f>
        <v>$</v>
      </c>
      <c r="E7" s="34"/>
      <c r="F7" s="34"/>
      <c r="G7" s="34"/>
      <c r="H7" s="34"/>
      <c r="I7" s="34"/>
      <c r="J7" s="34"/>
      <c r="K7" s="34"/>
      <c r="L7" s="34"/>
      <c r="M7" s="34"/>
      <c r="N7" s="34"/>
      <c r="O7" s="34"/>
      <c r="P7" s="34"/>
      <c r="T7" s="4">
        <v>1</v>
      </c>
      <c r="U7" s="69" t="str">
        <f>VLOOKUP(T7,T10:U11,2)</f>
        <v>CXL</v>
      </c>
      <c r="V7" s="40">
        <v>6</v>
      </c>
      <c r="W7" s="41"/>
      <c r="X7" s="4" t="str">
        <f>VLOOKUP(V7-X5,W10:X23,2)</f>
        <v>0200</v>
      </c>
      <c r="Y7" s="4">
        <v>1</v>
      </c>
      <c r="Z7" s="4">
        <f>VLOOKUP(Y7,Y10:Z10,2)</f>
        <v>3</v>
      </c>
      <c r="AA7" s="4">
        <v>1</v>
      </c>
      <c r="AB7" s="4" t="str">
        <f>LEFT(VLOOKUP(AA7,AA10:AB11,2))</f>
        <v>5</v>
      </c>
      <c r="AC7" s="4">
        <v>1</v>
      </c>
      <c r="AD7" s="4" t="str">
        <f>VLOOKUP(AC7,AC10:AD10,2)</f>
        <v>G</v>
      </c>
      <c r="AE7" s="4">
        <v>1</v>
      </c>
      <c r="AF7" s="4">
        <f>VLOOKUP(AE7,AE10:AG11,3)</f>
        <v>5</v>
      </c>
      <c r="AG7" s="4"/>
      <c r="AH7" s="4">
        <v>1</v>
      </c>
      <c r="AI7" s="4" t="str">
        <f>VLOOKUP(AH7,AH10:AI12,2)</f>
        <v>I</v>
      </c>
      <c r="AJ7" s="4">
        <v>1</v>
      </c>
      <c r="AK7" s="4">
        <f>VLOOKUP(AJ7,AJ10:AK11,2)</f>
        <v>0</v>
      </c>
      <c r="AL7" s="4"/>
      <c r="AM7" s="42">
        <v>1</v>
      </c>
      <c r="AN7" s="4" t="str">
        <f>VLOOKUP(AM7,AM10:AN11,2)</f>
        <v>Machine</v>
      </c>
      <c r="AO7" s="5">
        <v>1295</v>
      </c>
      <c r="AP7" s="80" t="str">
        <f>VLOOKUP(AO7,AO10:BG1370,2)</f>
        <v>M965B1014</v>
      </c>
      <c r="AQ7" s="36"/>
      <c r="AR7" s="37"/>
      <c r="AS7" s="37"/>
      <c r="AT7" s="38"/>
      <c r="AU7" s="37"/>
      <c r="AV7" s="39"/>
      <c r="AW7" s="39"/>
      <c r="AX7" s="39"/>
      <c r="AY7" s="4"/>
      <c r="AZ7" s="4"/>
    </row>
    <row r="8" spans="2:59" s="5" customFormat="1" ht="18" customHeight="1">
      <c r="B8" s="43"/>
      <c r="C8" s="43"/>
      <c r="D8" s="67"/>
      <c r="E8" s="43"/>
      <c r="F8" s="43"/>
      <c r="G8" s="43"/>
      <c r="H8" s="43"/>
      <c r="I8" s="43"/>
      <c r="J8" s="43"/>
      <c r="K8" s="43"/>
      <c r="L8" s="43"/>
      <c r="M8" s="43"/>
      <c r="N8" s="43"/>
      <c r="O8" s="43"/>
      <c r="P8" s="43"/>
      <c r="Q8" s="44"/>
      <c r="V8" s="12"/>
      <c r="W8" s="12"/>
      <c r="AP8" s="39">
        <v>1</v>
      </c>
      <c r="AQ8" s="36">
        <v>2</v>
      </c>
      <c r="AR8" s="39">
        <v>3</v>
      </c>
      <c r="AS8" s="39">
        <v>4</v>
      </c>
      <c r="AT8" s="38">
        <v>5</v>
      </c>
      <c r="AU8" s="39">
        <v>6</v>
      </c>
      <c r="AV8" s="39">
        <v>7</v>
      </c>
      <c r="AW8" s="39">
        <v>8</v>
      </c>
      <c r="AX8" s="39">
        <v>9</v>
      </c>
      <c r="AY8" s="88">
        <v>10</v>
      </c>
      <c r="AZ8" s="36">
        <v>11</v>
      </c>
      <c r="BA8" s="89">
        <v>12</v>
      </c>
      <c r="BB8" s="38">
        <v>13</v>
      </c>
      <c r="BC8" s="89">
        <v>14</v>
      </c>
      <c r="BD8" s="12">
        <v>15</v>
      </c>
      <c r="BE8" s="12">
        <v>16</v>
      </c>
      <c r="BF8" s="12">
        <v>17</v>
      </c>
      <c r="BG8" s="12" t="s">
        <v>1708</v>
      </c>
    </row>
    <row r="9" spans="2:59" s="5" customFormat="1" ht="38.25">
      <c r="B9" s="34"/>
      <c r="C9" s="34"/>
      <c r="D9" s="52"/>
      <c r="E9" s="34"/>
      <c r="F9" s="34"/>
      <c r="G9" s="34"/>
      <c r="H9" s="34"/>
      <c r="I9" s="34"/>
      <c r="J9" s="34"/>
      <c r="K9" s="34"/>
      <c r="L9" s="34"/>
      <c r="M9" s="34"/>
      <c r="N9" s="34"/>
      <c r="O9" s="34"/>
      <c r="P9" s="34"/>
      <c r="U9" s="5" t="s">
        <v>23</v>
      </c>
      <c r="V9" s="46"/>
      <c r="W9" s="47"/>
      <c r="X9" s="47" t="s">
        <v>24</v>
      </c>
      <c r="Z9" s="5" t="s">
        <v>25</v>
      </c>
      <c r="AB9" s="5" t="s">
        <v>26</v>
      </c>
      <c r="AD9" s="5" t="s">
        <v>27</v>
      </c>
      <c r="AF9" s="5" t="s">
        <v>28</v>
      </c>
      <c r="AI9" s="5" t="s">
        <v>29</v>
      </c>
      <c r="AK9" s="5" t="s">
        <v>30</v>
      </c>
      <c r="AP9" s="87" t="s">
        <v>60</v>
      </c>
      <c r="AQ9" s="81" t="s">
        <v>61</v>
      </c>
      <c r="AR9" s="82" t="s">
        <v>62</v>
      </c>
      <c r="AS9" s="82" t="s">
        <v>63</v>
      </c>
      <c r="AT9" s="83" t="s">
        <v>64</v>
      </c>
      <c r="AU9" s="82" t="s">
        <v>65</v>
      </c>
      <c r="AV9" s="82" t="s">
        <v>66</v>
      </c>
      <c r="AW9" s="82" t="s">
        <v>67</v>
      </c>
      <c r="AX9" s="82" t="s">
        <v>68</v>
      </c>
      <c r="AY9" s="84" t="s">
        <v>69</v>
      </c>
      <c r="AZ9" s="81" t="s">
        <v>70</v>
      </c>
      <c r="BA9" s="85" t="s">
        <v>71</v>
      </c>
      <c r="BB9" s="83" t="s">
        <v>72</v>
      </c>
      <c r="BC9" s="85" t="s">
        <v>73</v>
      </c>
      <c r="BD9" s="86" t="s">
        <v>74</v>
      </c>
      <c r="BE9" s="86" t="s">
        <v>75</v>
      </c>
      <c r="BF9" s="86" t="s">
        <v>76</v>
      </c>
      <c r="BG9" s="86" t="s">
        <v>77</v>
      </c>
    </row>
    <row r="10" spans="2:59" s="5" customFormat="1" ht="15.75">
      <c r="B10" s="48"/>
      <c r="C10" s="34"/>
      <c r="D10" s="52"/>
      <c r="E10" s="34"/>
      <c r="F10" s="34"/>
      <c r="G10" s="34"/>
      <c r="H10" s="34"/>
      <c r="I10" s="34"/>
      <c r="J10" s="34"/>
      <c r="K10" s="34"/>
      <c r="L10" s="34"/>
      <c r="M10" s="34"/>
      <c r="N10" s="34"/>
      <c r="O10" s="34"/>
      <c r="P10" s="34"/>
      <c r="T10" s="5">
        <v>1</v>
      </c>
      <c r="U10" s="49" t="s">
        <v>31</v>
      </c>
      <c r="V10" s="46">
        <f>IF($U$7="CXL",3,0.7)</f>
        <v>3</v>
      </c>
      <c r="W10" s="47">
        <v>1</v>
      </c>
      <c r="X10" s="71" t="str">
        <f>IF($U$7="CXL","0030","0007")</f>
        <v>0030</v>
      </c>
      <c r="Y10" s="4">
        <v>1</v>
      </c>
      <c r="Z10" s="5">
        <v>3</v>
      </c>
      <c r="AA10" s="5">
        <v>1</v>
      </c>
      <c r="AB10" s="46">
        <f>IF($U$7="CXL",500,200)</f>
        <v>500</v>
      </c>
      <c r="AC10" s="5">
        <v>1</v>
      </c>
      <c r="AD10" s="5" t="s">
        <v>32</v>
      </c>
      <c r="AE10" s="5">
        <v>1</v>
      </c>
      <c r="AF10" s="46" t="str">
        <f>IF($U$7="CXL","nema 12","protected")</f>
        <v>nema 12</v>
      </c>
      <c r="AG10" s="46">
        <f>IF($U$7="CXL",5,2)</f>
        <v>5</v>
      </c>
      <c r="AH10" s="5">
        <v>1</v>
      </c>
      <c r="AI10" s="46" t="str">
        <f>IF(AND($U$7="CXL",$X$7&lt;="0400"),"I","N")</f>
        <v>I</v>
      </c>
      <c r="AJ10" s="5">
        <v>1</v>
      </c>
      <c r="AK10" s="5">
        <f>IF($U$7="CXL",0,1)</f>
        <v>0</v>
      </c>
      <c r="AM10" s="5">
        <v>1</v>
      </c>
      <c r="AN10" s="5" t="s">
        <v>33</v>
      </c>
      <c r="AO10" s="5">
        <v>1</v>
      </c>
      <c r="AP10" s="74" t="s">
        <v>279</v>
      </c>
      <c r="AQ10" s="36" t="s">
        <v>79</v>
      </c>
      <c r="AR10" s="37" t="s">
        <v>79</v>
      </c>
      <c r="AS10" s="37" t="s">
        <v>79</v>
      </c>
      <c r="AT10" s="38" t="s">
        <v>79</v>
      </c>
      <c r="AU10" s="39" t="s">
        <v>79</v>
      </c>
      <c r="AV10" s="39" t="s">
        <v>79</v>
      </c>
      <c r="AW10" s="39">
        <v>24</v>
      </c>
      <c r="AX10" s="39">
        <v>25</v>
      </c>
      <c r="AY10" s="4" t="s">
        <v>137</v>
      </c>
      <c r="AZ10" s="4" t="s">
        <v>79</v>
      </c>
      <c r="BA10" s="5" t="s">
        <v>79</v>
      </c>
      <c r="BB10" s="5" t="s">
        <v>79</v>
      </c>
      <c r="BC10" s="5" t="s">
        <v>79</v>
      </c>
      <c r="BD10" s="5" t="s">
        <v>79</v>
      </c>
      <c r="BE10" s="5" t="s">
        <v>82</v>
      </c>
      <c r="BF10" s="5" t="s">
        <v>79</v>
      </c>
      <c r="BG10" s="5" t="b">
        <v>0</v>
      </c>
    </row>
    <row r="11" spans="2:59" s="5" customFormat="1" ht="15.75">
      <c r="B11"/>
      <c r="C11"/>
      <c r="D11" s="68"/>
      <c r="E11"/>
      <c r="F11"/>
      <c r="G11"/>
      <c r="H11"/>
      <c r="I11"/>
      <c r="J11"/>
      <c r="K11"/>
      <c r="L11"/>
      <c r="M11"/>
      <c r="N11"/>
      <c r="O11"/>
      <c r="P11"/>
      <c r="T11" s="5">
        <v>2</v>
      </c>
      <c r="U11" s="49" t="s">
        <v>34</v>
      </c>
      <c r="V11" s="46">
        <f>IF($U$7="CXL",5,1)</f>
        <v>5</v>
      </c>
      <c r="W11" s="47">
        <v>2</v>
      </c>
      <c r="X11" s="70" t="str">
        <f>IF($U$7="CXL","0050","0010")</f>
        <v>0050</v>
      </c>
      <c r="Y11" s="4"/>
      <c r="AA11" s="4">
        <v>2</v>
      </c>
      <c r="AB11" s="46">
        <f>IF($U$7="CXL","",500)</f>
      </c>
      <c r="AC11" s="4"/>
      <c r="AE11" s="4">
        <v>2</v>
      </c>
      <c r="AF11" s="46" t="str">
        <f>IF($U$7="CXL","nema 1","")</f>
        <v>nema 1</v>
      </c>
      <c r="AG11" s="46">
        <f>IF($U$7="CXL",7,"")</f>
        <v>7</v>
      </c>
      <c r="AH11" s="4">
        <f>AH10+1</f>
        <v>2</v>
      </c>
      <c r="AI11" s="46" t="str">
        <f>IF(AND($U$7="CXL",$X$7&lt;="0400"),"C","I")</f>
        <v>C</v>
      </c>
      <c r="AJ11" s="4">
        <f>AJ10+1</f>
        <v>2</v>
      </c>
      <c r="AK11" s="5">
        <f>IF($U$7="CXL",1,"")</f>
        <v>1</v>
      </c>
      <c r="AM11" s="4">
        <v>2</v>
      </c>
      <c r="AN11" s="5" t="s">
        <v>35</v>
      </c>
      <c r="AO11" s="5">
        <v>2</v>
      </c>
      <c r="AP11" s="74" t="s">
        <v>280</v>
      </c>
      <c r="AQ11" s="36" t="s">
        <v>79</v>
      </c>
      <c r="AR11" s="37" t="s">
        <v>79</v>
      </c>
      <c r="AS11" s="37" t="s">
        <v>79</v>
      </c>
      <c r="AT11" s="38" t="s">
        <v>79</v>
      </c>
      <c r="AU11" s="39" t="s">
        <v>79</v>
      </c>
      <c r="AV11" s="39" t="s">
        <v>79</v>
      </c>
      <c r="AW11" s="39">
        <v>120</v>
      </c>
      <c r="AX11" s="39">
        <v>25</v>
      </c>
      <c r="AY11" s="4" t="s">
        <v>137</v>
      </c>
      <c r="AZ11" s="4" t="s">
        <v>79</v>
      </c>
      <c r="BA11" s="5" t="s">
        <v>79</v>
      </c>
      <c r="BB11" s="5" t="s">
        <v>79</v>
      </c>
      <c r="BC11" s="5" t="s">
        <v>79</v>
      </c>
      <c r="BD11" s="5" t="s">
        <v>79</v>
      </c>
      <c r="BE11" s="5" t="s">
        <v>94</v>
      </c>
      <c r="BF11" s="5" t="s">
        <v>79</v>
      </c>
      <c r="BG11" s="5" t="b">
        <v>0</v>
      </c>
    </row>
    <row r="12" spans="2:59" s="5" customFormat="1" ht="15.75">
      <c r="B12" t="s">
        <v>36</v>
      </c>
      <c r="C12" t="s">
        <v>37</v>
      </c>
      <c r="D12" s="68"/>
      <c r="E12"/>
      <c r="F12"/>
      <c r="G12"/>
      <c r="H12"/>
      <c r="I12"/>
      <c r="J12"/>
      <c r="K12"/>
      <c r="L12"/>
      <c r="M12"/>
      <c r="N12"/>
      <c r="O12"/>
      <c r="P12"/>
      <c r="U12" s="49"/>
      <c r="V12" s="46">
        <f>IF($U$7="CXL",7.5,1.5)</f>
        <v>7.5</v>
      </c>
      <c r="W12" s="47">
        <v>3</v>
      </c>
      <c r="X12" s="70" t="str">
        <f>IF($U$7="CXL","0075","0015")</f>
        <v>0075</v>
      </c>
      <c r="Y12" s="4"/>
      <c r="Z12" s="5" t="s">
        <v>10</v>
      </c>
      <c r="AA12" s="4"/>
      <c r="AB12" s="51"/>
      <c r="AC12" s="4"/>
      <c r="AE12" s="4"/>
      <c r="AF12" s="51"/>
      <c r="AG12" s="51"/>
      <c r="AH12" s="4">
        <f>AH11+1</f>
        <v>3</v>
      </c>
      <c r="AI12" s="46">
        <f>IF(AND($U$7="CXL",$X$7&lt;="0400"),"","C")</f>
      </c>
      <c r="AO12" s="5">
        <v>3</v>
      </c>
      <c r="AP12" s="74" t="s">
        <v>281</v>
      </c>
      <c r="AQ12" s="36" t="s">
        <v>79</v>
      </c>
      <c r="AR12" s="37" t="s">
        <v>79</v>
      </c>
      <c r="AS12" s="37" t="s">
        <v>79</v>
      </c>
      <c r="AT12" s="38" t="s">
        <v>79</v>
      </c>
      <c r="AU12" s="39" t="s">
        <v>79</v>
      </c>
      <c r="AV12" s="39" t="s">
        <v>79</v>
      </c>
      <c r="AW12" s="39">
        <v>24</v>
      </c>
      <c r="AX12" s="39">
        <v>25</v>
      </c>
      <c r="AY12" s="4" t="s">
        <v>137</v>
      </c>
      <c r="AZ12" s="4" t="s">
        <v>79</v>
      </c>
      <c r="BA12" s="5" t="s">
        <v>79</v>
      </c>
      <c r="BB12" s="5" t="s">
        <v>79</v>
      </c>
      <c r="BC12" s="5" t="s">
        <v>79</v>
      </c>
      <c r="BD12" s="5" t="s">
        <v>79</v>
      </c>
      <c r="BE12" s="5" t="s">
        <v>139</v>
      </c>
      <c r="BF12" s="5" t="s">
        <v>79</v>
      </c>
      <c r="BG12" s="5" t="b">
        <v>0</v>
      </c>
    </row>
    <row r="13" spans="1:59" s="5" customFormat="1" ht="15.75">
      <c r="A13" s="5">
        <v>1</v>
      </c>
      <c r="B13" t="s">
        <v>38</v>
      </c>
      <c r="C13">
        <v>1.6662</v>
      </c>
      <c r="D13" s="68" t="s">
        <v>39</v>
      </c>
      <c r="E13"/>
      <c r="F13"/>
      <c r="G13"/>
      <c r="H13"/>
      <c r="I13"/>
      <c r="J13"/>
      <c r="K13"/>
      <c r="L13"/>
      <c r="M13"/>
      <c r="N13"/>
      <c r="O13"/>
      <c r="P13"/>
      <c r="U13" s="49"/>
      <c r="V13" s="46">
        <f>IF($U$7="CXL",10,2)</f>
        <v>10</v>
      </c>
      <c r="W13" s="47">
        <v>4</v>
      </c>
      <c r="X13" s="70" t="str">
        <f>IF($U$7="CXL","0100","0020")</f>
        <v>0100</v>
      </c>
      <c r="Y13" s="4"/>
      <c r="Z13" s="5" t="s">
        <v>10</v>
      </c>
      <c r="AA13" s="4"/>
      <c r="AB13" s="51"/>
      <c r="AC13" s="4"/>
      <c r="AE13" s="4"/>
      <c r="AF13" s="51"/>
      <c r="AG13" s="51"/>
      <c r="AH13" s="51"/>
      <c r="AO13" s="5">
        <v>4</v>
      </c>
      <c r="AP13" s="74" t="s">
        <v>285</v>
      </c>
      <c r="AQ13" s="36" t="s">
        <v>79</v>
      </c>
      <c r="AR13" s="37" t="s">
        <v>79</v>
      </c>
      <c r="AS13" s="37" t="s">
        <v>79</v>
      </c>
      <c r="AT13" s="38" t="s">
        <v>79</v>
      </c>
      <c r="AU13" s="39" t="s">
        <v>79</v>
      </c>
      <c r="AV13" s="39" t="s">
        <v>79</v>
      </c>
      <c r="AW13" s="39">
        <v>24</v>
      </c>
      <c r="AX13" s="39">
        <v>25</v>
      </c>
      <c r="AY13" s="4" t="s">
        <v>147</v>
      </c>
      <c r="AZ13" s="4" t="s">
        <v>79</v>
      </c>
      <c r="BA13" s="5">
        <v>1</v>
      </c>
      <c r="BB13" s="5" t="s">
        <v>79</v>
      </c>
      <c r="BC13" s="5" t="s">
        <v>79</v>
      </c>
      <c r="BD13" s="5" t="s">
        <v>79</v>
      </c>
      <c r="BE13" s="5" t="s">
        <v>86</v>
      </c>
      <c r="BF13" s="5" t="s">
        <v>79</v>
      </c>
      <c r="BG13" s="5" t="b">
        <v>0</v>
      </c>
    </row>
    <row r="14" spans="1:59" s="5" customFormat="1" ht="12.75" customHeight="1">
      <c r="A14" s="5">
        <v>2</v>
      </c>
      <c r="B14" t="s">
        <v>40</v>
      </c>
      <c r="C14">
        <v>3.0155</v>
      </c>
      <c r="D14" s="68" t="s">
        <v>41</v>
      </c>
      <c r="E14"/>
      <c r="F14"/>
      <c r="G14"/>
      <c r="H14"/>
      <c r="I14"/>
      <c r="J14"/>
      <c r="K14"/>
      <c r="L14"/>
      <c r="M14"/>
      <c r="N14"/>
      <c r="O14"/>
      <c r="P14"/>
      <c r="U14" s="5" t="s">
        <v>10</v>
      </c>
      <c r="V14" s="46">
        <f>IF($U$7="CXL",15,3)</f>
        <v>15</v>
      </c>
      <c r="W14" s="47">
        <v>5</v>
      </c>
      <c r="X14" s="70" t="str">
        <f>IF($U$7="CXL","0150","0030")</f>
        <v>0150</v>
      </c>
      <c r="Y14" s="4"/>
      <c r="Z14" s="5" t="s">
        <v>10</v>
      </c>
      <c r="AA14" s="4"/>
      <c r="AB14" s="5" t="s">
        <v>10</v>
      </c>
      <c r="AC14" s="4"/>
      <c r="AE14" s="4"/>
      <c r="AF14" s="51"/>
      <c r="AG14" s="51"/>
      <c r="AH14" s="51"/>
      <c r="AO14" s="5">
        <v>5</v>
      </c>
      <c r="AP14" s="74" t="s">
        <v>287</v>
      </c>
      <c r="AQ14" s="36" t="s">
        <v>79</v>
      </c>
      <c r="AR14" s="37" t="s">
        <v>79</v>
      </c>
      <c r="AS14" s="37" t="s">
        <v>79</v>
      </c>
      <c r="AT14" s="38" t="s">
        <v>79</v>
      </c>
      <c r="AU14" s="39" t="s">
        <v>79</v>
      </c>
      <c r="AV14" s="39" t="s">
        <v>79</v>
      </c>
      <c r="AW14" s="39">
        <v>24</v>
      </c>
      <c r="AX14" s="39">
        <v>25</v>
      </c>
      <c r="AY14" s="4" t="s">
        <v>147</v>
      </c>
      <c r="AZ14" s="4" t="s">
        <v>79</v>
      </c>
      <c r="BA14" s="5">
        <v>1</v>
      </c>
      <c r="BB14" s="5" t="s">
        <v>79</v>
      </c>
      <c r="BC14" s="5" t="s">
        <v>79</v>
      </c>
      <c r="BD14" s="5" t="s">
        <v>79</v>
      </c>
      <c r="BE14" s="5" t="s">
        <v>86</v>
      </c>
      <c r="BF14" s="5" t="s">
        <v>79</v>
      </c>
      <c r="BG14" s="5" t="b">
        <v>0</v>
      </c>
    </row>
    <row r="15" spans="1:59" s="5" customFormat="1" ht="12.75" customHeight="1">
      <c r="A15" s="5">
        <v>3</v>
      </c>
      <c r="B15" t="s">
        <v>42</v>
      </c>
      <c r="C15">
        <v>10.1025</v>
      </c>
      <c r="D15" s="68" t="s">
        <v>43</v>
      </c>
      <c r="E15"/>
      <c r="F15"/>
      <c r="G15"/>
      <c r="H15"/>
      <c r="I15"/>
      <c r="J15"/>
      <c r="K15"/>
      <c r="L15"/>
      <c r="M15"/>
      <c r="N15"/>
      <c r="O15"/>
      <c r="P15"/>
      <c r="U15" s="5" t="s">
        <v>10</v>
      </c>
      <c r="V15" s="46">
        <f>IF($U$7="CXL",20,5)</f>
        <v>20</v>
      </c>
      <c r="W15" s="47">
        <v>6</v>
      </c>
      <c r="X15" s="70" t="str">
        <f>IF($U$7="CXL","0200","0050")</f>
        <v>0200</v>
      </c>
      <c r="Z15" s="51" t="s">
        <v>10</v>
      </c>
      <c r="AA15" s="4"/>
      <c r="AB15" s="51" t="s">
        <v>10</v>
      </c>
      <c r="AC15" s="4"/>
      <c r="AD15" s="51"/>
      <c r="AE15" s="51"/>
      <c r="AF15" s="51" t="s">
        <v>10</v>
      </c>
      <c r="AG15" s="51"/>
      <c r="AH15" s="51"/>
      <c r="AO15" s="5">
        <v>6</v>
      </c>
      <c r="AP15" s="74" t="s">
        <v>282</v>
      </c>
      <c r="AQ15" s="36" t="s">
        <v>79</v>
      </c>
      <c r="AR15" s="37" t="s">
        <v>79</v>
      </c>
      <c r="AS15" s="37" t="s">
        <v>79</v>
      </c>
      <c r="AT15" s="38" t="s">
        <v>79</v>
      </c>
      <c r="AU15" s="39" t="s">
        <v>79</v>
      </c>
      <c r="AV15" s="39" t="s">
        <v>79</v>
      </c>
      <c r="AW15" s="39">
        <v>24</v>
      </c>
      <c r="AX15" s="39">
        <v>20</v>
      </c>
      <c r="AY15" s="4" t="s">
        <v>147</v>
      </c>
      <c r="AZ15" s="4" t="s">
        <v>79</v>
      </c>
      <c r="BA15" s="5" t="s">
        <v>79</v>
      </c>
      <c r="BB15" s="5" t="s">
        <v>79</v>
      </c>
      <c r="BC15" s="5" t="s">
        <v>79</v>
      </c>
      <c r="BD15" s="5" t="s">
        <v>79</v>
      </c>
      <c r="BE15" s="5" t="s">
        <v>86</v>
      </c>
      <c r="BF15" s="5" t="s">
        <v>79</v>
      </c>
      <c r="BG15" s="5" t="b">
        <v>0</v>
      </c>
    </row>
    <row r="16" spans="1:59" s="5" customFormat="1" ht="21.75" customHeight="1">
      <c r="A16" s="5">
        <v>4</v>
      </c>
      <c r="B16" t="s">
        <v>44</v>
      </c>
      <c r="C16">
        <v>3.3989</v>
      </c>
      <c r="D16" s="68"/>
      <c r="E16"/>
      <c r="F16"/>
      <c r="G16"/>
      <c r="H16"/>
      <c r="I16"/>
      <c r="J16"/>
      <c r="K16"/>
      <c r="L16"/>
      <c r="M16"/>
      <c r="N16"/>
      <c r="O16"/>
      <c r="P16"/>
      <c r="V16" s="46">
        <f>IF($U$7="CXL",25,7.5)</f>
        <v>25</v>
      </c>
      <c r="W16" s="47">
        <v>7</v>
      </c>
      <c r="X16" s="70" t="str">
        <f>IF($U$7="CXL","0250","0075")</f>
        <v>0250</v>
      </c>
      <c r="Z16" s="5" t="s">
        <v>10</v>
      </c>
      <c r="AA16" s="4"/>
      <c r="AB16" s="5" t="s">
        <v>10</v>
      </c>
      <c r="AF16" s="51"/>
      <c r="AG16" s="51"/>
      <c r="AH16" s="51"/>
      <c r="AO16" s="5">
        <v>7</v>
      </c>
      <c r="AP16" s="74" t="s">
        <v>283</v>
      </c>
      <c r="AQ16" s="36" t="s">
        <v>79</v>
      </c>
      <c r="AR16" s="37" t="s">
        <v>79</v>
      </c>
      <c r="AS16" s="37" t="s">
        <v>79</v>
      </c>
      <c r="AT16" s="38" t="s">
        <v>79</v>
      </c>
      <c r="AU16" s="39" t="s">
        <v>79</v>
      </c>
      <c r="AV16" s="39" t="s">
        <v>79</v>
      </c>
      <c r="AW16" s="39">
        <v>24</v>
      </c>
      <c r="AX16" s="39">
        <v>25</v>
      </c>
      <c r="AY16" s="4" t="s">
        <v>147</v>
      </c>
      <c r="AZ16" s="4" t="s">
        <v>79</v>
      </c>
      <c r="BA16" s="5" t="s">
        <v>79</v>
      </c>
      <c r="BB16" s="5" t="s">
        <v>79</v>
      </c>
      <c r="BC16" s="5" t="s">
        <v>79</v>
      </c>
      <c r="BD16" s="5" t="s">
        <v>79</v>
      </c>
      <c r="BE16" s="5" t="s">
        <v>86</v>
      </c>
      <c r="BF16" s="5" t="s">
        <v>79</v>
      </c>
      <c r="BG16" s="5" t="b">
        <v>0</v>
      </c>
    </row>
    <row r="17" spans="1:59" s="5" customFormat="1" ht="12.75" customHeight="1">
      <c r="A17" s="5">
        <v>5</v>
      </c>
      <c r="B17" t="s">
        <v>45</v>
      </c>
      <c r="C17">
        <v>230.4564</v>
      </c>
      <c r="D17" s="68"/>
      <c r="E17"/>
      <c r="F17"/>
      <c r="G17"/>
      <c r="H17"/>
      <c r="I17"/>
      <c r="J17"/>
      <c r="K17"/>
      <c r="L17"/>
      <c r="M17"/>
      <c r="N17"/>
      <c r="O17"/>
      <c r="P17"/>
      <c r="V17" s="46">
        <f>IF($U$7="CXL",30,10)</f>
        <v>30</v>
      </c>
      <c r="W17" s="47">
        <v>8</v>
      </c>
      <c r="X17" s="70" t="str">
        <f>IF($U$7="CXL","0300","0100")</f>
        <v>0300</v>
      </c>
      <c r="Z17" s="5" t="s">
        <v>10</v>
      </c>
      <c r="AO17" s="5">
        <v>8</v>
      </c>
      <c r="AP17" s="74" t="s">
        <v>286</v>
      </c>
      <c r="AQ17" s="36" t="s">
        <v>79</v>
      </c>
      <c r="AR17" s="37" t="s">
        <v>79</v>
      </c>
      <c r="AS17" s="37" t="s">
        <v>79</v>
      </c>
      <c r="AT17" s="38" t="s">
        <v>79</v>
      </c>
      <c r="AU17" s="39" t="s">
        <v>79</v>
      </c>
      <c r="AV17" s="39" t="s">
        <v>79</v>
      </c>
      <c r="AW17" s="39">
        <v>120</v>
      </c>
      <c r="AX17" s="39">
        <v>25</v>
      </c>
      <c r="AY17" s="4" t="s">
        <v>147</v>
      </c>
      <c r="AZ17" s="4" t="s">
        <v>79</v>
      </c>
      <c r="BA17" s="5">
        <v>1</v>
      </c>
      <c r="BB17" s="5" t="s">
        <v>79</v>
      </c>
      <c r="BC17" s="5" t="s">
        <v>79</v>
      </c>
      <c r="BD17" s="5" t="s">
        <v>79</v>
      </c>
      <c r="BE17" s="5" t="s">
        <v>96</v>
      </c>
      <c r="BF17" s="5" t="s">
        <v>79</v>
      </c>
      <c r="BG17" s="5" t="b">
        <v>0</v>
      </c>
    </row>
    <row r="18" spans="1:59" s="5" customFormat="1" ht="21.75" customHeight="1">
      <c r="A18" s="5">
        <v>6</v>
      </c>
      <c r="B18" t="s">
        <v>46</v>
      </c>
      <c r="C18">
        <v>2.4435</v>
      </c>
      <c r="D18" s="68"/>
      <c r="E18"/>
      <c r="F18"/>
      <c r="G18"/>
      <c r="H18"/>
      <c r="I18"/>
      <c r="J18"/>
      <c r="K18"/>
      <c r="L18"/>
      <c r="M18"/>
      <c r="N18"/>
      <c r="O18"/>
      <c r="P18"/>
      <c r="V18" s="46">
        <f>IF($U$7="CXL",40,15)</f>
        <v>40</v>
      </c>
      <c r="W18" s="47">
        <v>9</v>
      </c>
      <c r="X18" s="70" t="str">
        <f>IF($U$7="CXL","0400","0150")</f>
        <v>0400</v>
      </c>
      <c r="AO18" s="5">
        <v>9</v>
      </c>
      <c r="AP18" s="74" t="s">
        <v>284</v>
      </c>
      <c r="AQ18" s="36" t="s">
        <v>79</v>
      </c>
      <c r="AR18" s="37" t="s">
        <v>79</v>
      </c>
      <c r="AS18" s="37" t="s">
        <v>79</v>
      </c>
      <c r="AT18" s="38" t="s">
        <v>79</v>
      </c>
      <c r="AU18" s="39" t="s">
        <v>79</v>
      </c>
      <c r="AV18" s="39" t="s">
        <v>79</v>
      </c>
      <c r="AW18" s="39">
        <v>120</v>
      </c>
      <c r="AX18" s="39">
        <v>25</v>
      </c>
      <c r="AY18" s="4" t="s">
        <v>147</v>
      </c>
      <c r="AZ18" s="4" t="s">
        <v>79</v>
      </c>
      <c r="BA18" s="5" t="s">
        <v>79</v>
      </c>
      <c r="BB18" s="5" t="s">
        <v>79</v>
      </c>
      <c r="BC18" s="5" t="s">
        <v>79</v>
      </c>
      <c r="BD18" s="5" t="s">
        <v>79</v>
      </c>
      <c r="BE18" s="5" t="s">
        <v>96</v>
      </c>
      <c r="BF18" s="5" t="s">
        <v>79</v>
      </c>
      <c r="BG18" s="5" t="b">
        <v>0</v>
      </c>
    </row>
    <row r="19" spans="1:59" s="5" customFormat="1" ht="12.75" customHeight="1">
      <c r="A19" s="5">
        <v>7</v>
      </c>
      <c r="B19" t="s">
        <v>47</v>
      </c>
      <c r="C19">
        <v>1.5212</v>
      </c>
      <c r="D19" s="68"/>
      <c r="E19"/>
      <c r="F19"/>
      <c r="G19"/>
      <c r="H19"/>
      <c r="I19"/>
      <c r="J19"/>
      <c r="K19"/>
      <c r="L19"/>
      <c r="M19"/>
      <c r="N19"/>
      <c r="O19"/>
      <c r="P19"/>
      <c r="V19" s="46">
        <f>IF($U$7="CXL",50,20)</f>
        <v>50</v>
      </c>
      <c r="W19" s="53">
        <f>W18+1</f>
        <v>10</v>
      </c>
      <c r="X19" s="70" t="str">
        <f>IF($U$7="CXL","0500","0200")</f>
        <v>0500</v>
      </c>
      <c r="AO19" s="5">
        <v>10</v>
      </c>
      <c r="AP19" s="74" t="s">
        <v>288</v>
      </c>
      <c r="AQ19" s="36" t="s">
        <v>177</v>
      </c>
      <c r="AR19" s="37" t="s">
        <v>79</v>
      </c>
      <c r="AS19" s="37" t="s">
        <v>79</v>
      </c>
      <c r="AT19" s="38" t="s">
        <v>79</v>
      </c>
      <c r="AU19" s="39" t="s">
        <v>79</v>
      </c>
      <c r="AV19" s="39" t="s">
        <v>79</v>
      </c>
      <c r="AW19" s="39">
        <v>24</v>
      </c>
      <c r="AX19" s="39">
        <v>25</v>
      </c>
      <c r="AY19" s="4" t="s">
        <v>147</v>
      </c>
      <c r="AZ19" s="4" t="s">
        <v>79</v>
      </c>
      <c r="BA19" s="5" t="s">
        <v>79</v>
      </c>
      <c r="BB19" s="5" t="s">
        <v>79</v>
      </c>
      <c r="BC19" s="5" t="s">
        <v>79</v>
      </c>
      <c r="BD19" s="5" t="s">
        <v>79</v>
      </c>
      <c r="BE19" s="5" t="s">
        <v>177</v>
      </c>
      <c r="BF19" s="5" t="s">
        <v>79</v>
      </c>
      <c r="BG19" s="5" t="b">
        <v>0</v>
      </c>
    </row>
    <row r="20" spans="1:59" s="5" customFormat="1" ht="19.5" customHeight="1">
      <c r="A20" s="5">
        <v>8</v>
      </c>
      <c r="B20" t="s">
        <v>48</v>
      </c>
      <c r="C20">
        <v>1.5212</v>
      </c>
      <c r="D20" s="68"/>
      <c r="E20"/>
      <c r="F20"/>
      <c r="G20"/>
      <c r="H20"/>
      <c r="I20"/>
      <c r="J20"/>
      <c r="K20"/>
      <c r="L20"/>
      <c r="M20"/>
      <c r="N20"/>
      <c r="O20"/>
      <c r="P20"/>
      <c r="V20" s="46">
        <f>IF($U$7="CXL",75,25)</f>
        <v>75</v>
      </c>
      <c r="W20" s="53">
        <f>W19+1</f>
        <v>11</v>
      </c>
      <c r="X20" s="70" t="str">
        <f>IF($U$7="CXL","0750","0250")</f>
        <v>0750</v>
      </c>
      <c r="AO20" s="5">
        <v>11</v>
      </c>
      <c r="AP20" s="74" t="s">
        <v>289</v>
      </c>
      <c r="AQ20" s="14" t="s">
        <v>177</v>
      </c>
      <c r="AR20" s="17" t="s">
        <v>109</v>
      </c>
      <c r="AS20" s="17" t="s">
        <v>79</v>
      </c>
      <c r="AT20" s="14" t="s">
        <v>79</v>
      </c>
      <c r="AU20" s="55" t="s">
        <v>79</v>
      </c>
      <c r="AV20" s="56" t="s">
        <v>79</v>
      </c>
      <c r="AW20" s="57">
        <v>120</v>
      </c>
      <c r="AX20" s="58">
        <v>25</v>
      </c>
      <c r="AY20" s="4" t="s">
        <v>147</v>
      </c>
      <c r="AZ20" s="4" t="s">
        <v>79</v>
      </c>
      <c r="BA20" s="5" t="s">
        <v>79</v>
      </c>
      <c r="BB20" s="5" t="s">
        <v>79</v>
      </c>
      <c r="BC20" s="5" t="s">
        <v>79</v>
      </c>
      <c r="BD20" s="5" t="s">
        <v>79</v>
      </c>
      <c r="BE20" s="5" t="s">
        <v>177</v>
      </c>
      <c r="BF20" s="5" t="s">
        <v>79</v>
      </c>
      <c r="BG20" s="5" t="b">
        <v>0</v>
      </c>
    </row>
    <row r="21" spans="1:59" s="5" customFormat="1" ht="12.75" customHeight="1">
      <c r="A21" s="5">
        <v>9</v>
      </c>
      <c r="B21" t="s">
        <v>49</v>
      </c>
      <c r="C21">
        <v>62.1832</v>
      </c>
      <c r="D21" s="68"/>
      <c r="E21"/>
      <c r="F21"/>
      <c r="G21"/>
      <c r="H21"/>
      <c r="I21"/>
      <c r="J21"/>
      <c r="K21"/>
      <c r="L21"/>
      <c r="M21"/>
      <c r="N21"/>
      <c r="O21"/>
      <c r="P21"/>
      <c r="V21" s="46">
        <f>IF($U$7="CXL",100,30)</f>
        <v>100</v>
      </c>
      <c r="W21" s="53">
        <f>W20+1</f>
        <v>12</v>
      </c>
      <c r="X21" s="70" t="str">
        <f>IF($U$7="CXL","1000","0300")</f>
        <v>1000</v>
      </c>
      <c r="AO21" s="5">
        <v>12</v>
      </c>
      <c r="AP21" s="74" t="s">
        <v>291</v>
      </c>
      <c r="AQ21" s="14" t="s">
        <v>79</v>
      </c>
      <c r="AR21" s="17" t="s">
        <v>79</v>
      </c>
      <c r="AS21" s="17" t="s">
        <v>79</v>
      </c>
      <c r="AT21" s="14" t="s">
        <v>79</v>
      </c>
      <c r="AU21" s="55" t="s">
        <v>79</v>
      </c>
      <c r="AV21" s="56" t="s">
        <v>79</v>
      </c>
      <c r="AW21" s="57">
        <v>24</v>
      </c>
      <c r="AX21" s="58">
        <v>25</v>
      </c>
      <c r="AY21" s="4" t="s">
        <v>147</v>
      </c>
      <c r="AZ21" s="4">
        <v>25</v>
      </c>
      <c r="BA21" s="5" t="s">
        <v>79</v>
      </c>
      <c r="BB21" s="5" t="s">
        <v>79</v>
      </c>
      <c r="BC21" s="5" t="s">
        <v>79</v>
      </c>
      <c r="BD21" s="5" t="s">
        <v>79</v>
      </c>
      <c r="BE21" s="5" t="s">
        <v>94</v>
      </c>
      <c r="BF21" s="5" t="s">
        <v>79</v>
      </c>
      <c r="BG21" s="5" t="b">
        <v>0</v>
      </c>
    </row>
    <row r="22" spans="1:59" s="5" customFormat="1" ht="12.75" customHeight="1">
      <c r="A22" s="5">
        <v>10</v>
      </c>
      <c r="B22" t="s">
        <v>50</v>
      </c>
      <c r="C22">
        <v>2975.3571</v>
      </c>
      <c r="D22" s="68"/>
      <c r="E22"/>
      <c r="F22"/>
      <c r="G22"/>
      <c r="H22"/>
      <c r="I22"/>
      <c r="J22"/>
      <c r="K22"/>
      <c r="L22"/>
      <c r="M22"/>
      <c r="N22"/>
      <c r="O22"/>
      <c r="P22"/>
      <c r="V22" s="46">
        <f>IF($U$7="CXL",125,40)</f>
        <v>125</v>
      </c>
      <c r="W22" s="53">
        <f>W21+1</f>
        <v>13</v>
      </c>
      <c r="X22" s="70" t="str">
        <f>IF($U$7="CXL","1250","0400")</f>
        <v>1250</v>
      </c>
      <c r="AO22" s="5">
        <v>13</v>
      </c>
      <c r="AP22" s="74" t="s">
        <v>292</v>
      </c>
      <c r="AQ22" s="14" t="s">
        <v>79</v>
      </c>
      <c r="AR22" s="55" t="s">
        <v>79</v>
      </c>
      <c r="AS22" s="55" t="s">
        <v>79</v>
      </c>
      <c r="AT22" s="14" t="s">
        <v>79</v>
      </c>
      <c r="AU22" s="55" t="s">
        <v>79</v>
      </c>
      <c r="AV22" s="56" t="s">
        <v>79</v>
      </c>
      <c r="AW22" s="57">
        <v>24</v>
      </c>
      <c r="AX22" s="58">
        <v>25</v>
      </c>
      <c r="AY22" s="4" t="s">
        <v>147</v>
      </c>
      <c r="AZ22" s="4">
        <v>25</v>
      </c>
      <c r="BA22" s="5" t="s">
        <v>79</v>
      </c>
      <c r="BB22" s="5" t="s">
        <v>79</v>
      </c>
      <c r="BC22" s="5" t="s">
        <v>79</v>
      </c>
      <c r="BD22" s="5" t="s">
        <v>79</v>
      </c>
      <c r="BE22" s="5" t="s">
        <v>94</v>
      </c>
      <c r="BF22" s="5" t="s">
        <v>79</v>
      </c>
      <c r="BG22" s="5" t="b">
        <v>0</v>
      </c>
    </row>
    <row r="23" spans="1:59" s="5" customFormat="1" ht="15.75">
      <c r="A23" s="5">
        <v>11</v>
      </c>
      <c r="B23" t="s">
        <v>51</v>
      </c>
      <c r="C23">
        <v>2.5366</v>
      </c>
      <c r="D23" s="68"/>
      <c r="E23"/>
      <c r="F23"/>
      <c r="G23"/>
      <c r="H23"/>
      <c r="I23"/>
      <c r="J23"/>
      <c r="K23"/>
      <c r="L23"/>
      <c r="M23"/>
      <c r="N23"/>
      <c r="O23"/>
      <c r="P23"/>
      <c r="V23" s="46">
        <f>IF($U$7="CXL",150,"")</f>
        <v>150</v>
      </c>
      <c r="W23" s="53">
        <v>14</v>
      </c>
      <c r="X23" s="70" t="str">
        <f>IF($U$7="CXL","1500","")</f>
        <v>1500</v>
      </c>
      <c r="AO23" s="5">
        <v>14</v>
      </c>
      <c r="AP23" s="74" t="s">
        <v>290</v>
      </c>
      <c r="AQ23" s="14" t="s">
        <v>79</v>
      </c>
      <c r="AR23" s="17" t="s">
        <v>79</v>
      </c>
      <c r="AS23" s="17" t="s">
        <v>79</v>
      </c>
      <c r="AT23" s="14" t="s">
        <v>79</v>
      </c>
      <c r="AU23" s="17" t="s">
        <v>79</v>
      </c>
      <c r="AV23" s="56" t="s">
        <v>79</v>
      </c>
      <c r="AW23" s="57">
        <v>24</v>
      </c>
      <c r="AX23" s="58">
        <v>25</v>
      </c>
      <c r="AY23" s="4" t="s">
        <v>147</v>
      </c>
      <c r="AZ23" s="4" t="s">
        <v>79</v>
      </c>
      <c r="BA23" s="5" t="s">
        <v>79</v>
      </c>
      <c r="BB23" s="5" t="s">
        <v>79</v>
      </c>
      <c r="BC23" s="5" t="s">
        <v>79</v>
      </c>
      <c r="BD23" s="5" t="s">
        <v>79</v>
      </c>
      <c r="BE23" s="5" t="s">
        <v>170</v>
      </c>
      <c r="BF23" s="5" t="s">
        <v>79</v>
      </c>
      <c r="BG23" s="5" t="b">
        <v>0</v>
      </c>
    </row>
    <row r="24" spans="1:59" s="5" customFormat="1" ht="15.75">
      <c r="A24" s="5">
        <v>12</v>
      </c>
      <c r="B24" t="s">
        <v>52</v>
      </c>
      <c r="C24">
        <v>13.3019</v>
      </c>
      <c r="D24" s="68"/>
      <c r="E24"/>
      <c r="F24"/>
      <c r="G24"/>
      <c r="H24"/>
      <c r="I24"/>
      <c r="J24"/>
      <c r="K24"/>
      <c r="L24"/>
      <c r="M24"/>
      <c r="N24"/>
      <c r="O24"/>
      <c r="P24"/>
      <c r="V24" s="46"/>
      <c r="W24" s="53"/>
      <c r="X24" s="50"/>
      <c r="AO24" s="5">
        <v>15</v>
      </c>
      <c r="AP24" s="74" t="s">
        <v>293</v>
      </c>
      <c r="AQ24" s="14" t="s">
        <v>215</v>
      </c>
      <c r="AR24" s="55" t="s">
        <v>79</v>
      </c>
      <c r="AS24" s="55" t="s">
        <v>79</v>
      </c>
      <c r="AT24" s="59" t="s">
        <v>79</v>
      </c>
      <c r="AU24" s="55" t="s">
        <v>79</v>
      </c>
      <c r="AV24" s="56" t="s">
        <v>79</v>
      </c>
      <c r="AW24" s="57">
        <v>24</v>
      </c>
      <c r="AX24" s="60">
        <v>100</v>
      </c>
      <c r="AY24" s="4" t="s">
        <v>90</v>
      </c>
      <c r="AZ24" s="4">
        <v>30</v>
      </c>
      <c r="BA24" s="5" t="s">
        <v>79</v>
      </c>
      <c r="BB24" s="5" t="s">
        <v>79</v>
      </c>
      <c r="BC24" s="5" t="s">
        <v>79</v>
      </c>
      <c r="BD24" s="5" t="s">
        <v>79</v>
      </c>
      <c r="BE24" s="5" t="s">
        <v>217</v>
      </c>
      <c r="BF24" s="5" t="s">
        <v>79</v>
      </c>
      <c r="BG24" s="5" t="b">
        <v>0</v>
      </c>
    </row>
    <row r="25" spans="1:59" s="5" customFormat="1" ht="15.75">
      <c r="A25" s="5">
        <v>13</v>
      </c>
      <c r="B25" t="s">
        <v>53</v>
      </c>
      <c r="C25">
        <v>11.4807</v>
      </c>
      <c r="D25" s="68"/>
      <c r="E25"/>
      <c r="F25"/>
      <c r="G25"/>
      <c r="H25"/>
      <c r="I25"/>
      <c r="J25"/>
      <c r="K25"/>
      <c r="L25"/>
      <c r="M25"/>
      <c r="N25"/>
      <c r="O25"/>
      <c r="P25"/>
      <c r="V25" s="46"/>
      <c r="W25" s="53"/>
      <c r="X25" s="50"/>
      <c r="AO25" s="5">
        <v>16</v>
      </c>
      <c r="AP25" s="74" t="s">
        <v>171</v>
      </c>
      <c r="AQ25" s="36" t="s">
        <v>89</v>
      </c>
      <c r="AR25" s="37" t="s">
        <v>109</v>
      </c>
      <c r="AS25" s="37" t="s">
        <v>93</v>
      </c>
      <c r="AT25" s="38" t="s">
        <v>79</v>
      </c>
      <c r="AU25" s="39" t="s">
        <v>172</v>
      </c>
      <c r="AV25" s="39" t="s">
        <v>79</v>
      </c>
      <c r="AW25" s="39">
        <v>120</v>
      </c>
      <c r="AX25" s="39">
        <v>25</v>
      </c>
      <c r="AY25" s="4" t="s">
        <v>173</v>
      </c>
      <c r="AZ25" s="4">
        <v>60</v>
      </c>
      <c r="BA25" s="5">
        <v>1</v>
      </c>
      <c r="BB25" s="5" t="s">
        <v>79</v>
      </c>
      <c r="BC25" s="5" t="s">
        <v>79</v>
      </c>
      <c r="BD25" s="5" t="s">
        <v>79</v>
      </c>
      <c r="BE25" s="5" t="s">
        <v>94</v>
      </c>
      <c r="BF25" s="5" t="s">
        <v>79</v>
      </c>
      <c r="BG25" s="5" t="b">
        <v>0</v>
      </c>
    </row>
    <row r="26" spans="1:59" s="5" customFormat="1" ht="15.75">
      <c r="A26" s="5">
        <v>14</v>
      </c>
      <c r="B26" t="s">
        <v>54</v>
      </c>
      <c r="C26">
        <v>2.6783</v>
      </c>
      <c r="D26" s="68"/>
      <c r="E26"/>
      <c r="F26"/>
      <c r="G26"/>
      <c r="H26"/>
      <c r="I26"/>
      <c r="J26"/>
      <c r="K26"/>
      <c r="L26"/>
      <c r="M26"/>
      <c r="N26"/>
      <c r="O26"/>
      <c r="P26"/>
      <c r="V26" s="46"/>
      <c r="W26" s="53"/>
      <c r="X26" s="50"/>
      <c r="AO26" s="5">
        <v>17</v>
      </c>
      <c r="AP26" s="74" t="s">
        <v>174</v>
      </c>
      <c r="AQ26" s="36" t="s">
        <v>89</v>
      </c>
      <c r="AR26" s="37" t="s">
        <v>79</v>
      </c>
      <c r="AS26" s="37" t="s">
        <v>79</v>
      </c>
      <c r="AT26" s="38" t="s">
        <v>79</v>
      </c>
      <c r="AU26" s="39" t="s">
        <v>172</v>
      </c>
      <c r="AV26" s="39" t="s">
        <v>79</v>
      </c>
      <c r="AW26" s="39">
        <v>24</v>
      </c>
      <c r="AX26" s="39">
        <v>25</v>
      </c>
      <c r="AY26" s="4" t="s">
        <v>173</v>
      </c>
      <c r="AZ26" s="4">
        <v>60</v>
      </c>
      <c r="BA26" s="5" t="s">
        <v>79</v>
      </c>
      <c r="BB26" s="5" t="s">
        <v>79</v>
      </c>
      <c r="BC26" s="5" t="s">
        <v>79</v>
      </c>
      <c r="BD26" s="5" t="s">
        <v>79</v>
      </c>
      <c r="BE26" s="5" t="s">
        <v>94</v>
      </c>
      <c r="BF26" s="5" t="s">
        <v>79</v>
      </c>
      <c r="BG26" s="5" t="b">
        <v>0</v>
      </c>
    </row>
    <row r="27" spans="1:59" s="5" customFormat="1" ht="15.75">
      <c r="A27" s="5">
        <v>15</v>
      </c>
      <c r="B27" t="s">
        <v>55</v>
      </c>
      <c r="C27">
        <v>9.167</v>
      </c>
      <c r="D27" s="68"/>
      <c r="E27"/>
      <c r="F27"/>
      <c r="G27"/>
      <c r="H27"/>
      <c r="I27"/>
      <c r="J27"/>
      <c r="K27"/>
      <c r="L27"/>
      <c r="M27"/>
      <c r="N27"/>
      <c r="O27"/>
      <c r="P27"/>
      <c r="V27" s="12"/>
      <c r="W27" s="12"/>
      <c r="AO27" s="5">
        <v>18</v>
      </c>
      <c r="AP27" s="74" t="s">
        <v>175</v>
      </c>
      <c r="AQ27" s="36" t="s">
        <v>89</v>
      </c>
      <c r="AR27" s="37" t="s">
        <v>79</v>
      </c>
      <c r="AS27" s="37" t="s">
        <v>93</v>
      </c>
      <c r="AT27" s="45" t="s">
        <v>79</v>
      </c>
      <c r="AU27" s="39" t="s">
        <v>172</v>
      </c>
      <c r="AV27" s="39" t="s">
        <v>79</v>
      </c>
      <c r="AW27" s="39">
        <v>24</v>
      </c>
      <c r="AX27" s="39">
        <v>25</v>
      </c>
      <c r="AY27" s="4" t="s">
        <v>173</v>
      </c>
      <c r="AZ27" s="4">
        <v>60</v>
      </c>
      <c r="BA27" s="5">
        <v>1</v>
      </c>
      <c r="BB27" s="5" t="s">
        <v>79</v>
      </c>
      <c r="BC27" s="5" t="s">
        <v>79</v>
      </c>
      <c r="BD27" s="5" t="s">
        <v>79</v>
      </c>
      <c r="BE27" s="5" t="s">
        <v>94</v>
      </c>
      <c r="BF27" s="5" t="s">
        <v>79</v>
      </c>
      <c r="BG27" s="5" t="b">
        <v>0</v>
      </c>
    </row>
    <row r="28" spans="1:59" s="5" customFormat="1" ht="15.75">
      <c r="A28" s="5">
        <v>16</v>
      </c>
      <c r="B28" t="s">
        <v>56</v>
      </c>
      <c r="C28">
        <v>12.7992</v>
      </c>
      <c r="D28" s="68"/>
      <c r="E28"/>
      <c r="F28"/>
      <c r="G28"/>
      <c r="H28"/>
      <c r="I28"/>
      <c r="J28"/>
      <c r="K28"/>
      <c r="L28"/>
      <c r="M28"/>
      <c r="N28"/>
      <c r="O28"/>
      <c r="P28"/>
      <c r="V28" s="46"/>
      <c r="W28" s="47"/>
      <c r="X28" s="47"/>
      <c r="AO28" s="5">
        <v>19</v>
      </c>
      <c r="AP28" s="74" t="s">
        <v>176</v>
      </c>
      <c r="AQ28" s="36" t="s">
        <v>177</v>
      </c>
      <c r="AR28" s="37" t="s">
        <v>79</v>
      </c>
      <c r="AS28" s="37" t="s">
        <v>79</v>
      </c>
      <c r="AT28" s="38" t="s">
        <v>157</v>
      </c>
      <c r="AU28" s="39" t="s">
        <v>79</v>
      </c>
      <c r="AV28" s="39" t="s">
        <v>79</v>
      </c>
      <c r="AW28" s="39" t="s">
        <v>79</v>
      </c>
      <c r="AX28" s="39" t="s">
        <v>79</v>
      </c>
      <c r="AY28" s="4" t="s">
        <v>79</v>
      </c>
      <c r="AZ28" s="4" t="s">
        <v>79</v>
      </c>
      <c r="BA28" s="5" t="s">
        <v>79</v>
      </c>
      <c r="BB28" s="5" t="s">
        <v>79</v>
      </c>
      <c r="BC28" s="5" t="s">
        <v>79</v>
      </c>
      <c r="BD28" s="5" t="s">
        <v>79</v>
      </c>
      <c r="BE28" s="5" t="s">
        <v>94</v>
      </c>
      <c r="BF28" s="5" t="s">
        <v>79</v>
      </c>
      <c r="BG28" s="5" t="b">
        <v>0</v>
      </c>
    </row>
    <row r="29" spans="1:59" s="5" customFormat="1" ht="15.75">
      <c r="A29" s="5">
        <v>17</v>
      </c>
      <c r="B29" t="s">
        <v>57</v>
      </c>
      <c r="C29">
        <v>21.2012</v>
      </c>
      <c r="D29" s="68"/>
      <c r="E29"/>
      <c r="F29"/>
      <c r="G29"/>
      <c r="H29"/>
      <c r="I29"/>
      <c r="J29"/>
      <c r="K29"/>
      <c r="L29"/>
      <c r="M29"/>
      <c r="N29"/>
      <c r="O29"/>
      <c r="P29"/>
      <c r="Q29" s="5" t="s">
        <v>10</v>
      </c>
      <c r="R29" s="5" t="s">
        <v>10</v>
      </c>
      <c r="S29" s="5" t="s">
        <v>10</v>
      </c>
      <c r="U29" s="49"/>
      <c r="V29" s="46"/>
      <c r="W29" s="47"/>
      <c r="X29" s="50"/>
      <c r="Y29" s="4"/>
      <c r="AB29" s="51"/>
      <c r="AF29" s="51"/>
      <c r="AG29" s="51"/>
      <c r="AO29" s="5">
        <v>20</v>
      </c>
      <c r="AP29" s="74" t="s">
        <v>178</v>
      </c>
      <c r="AQ29" s="36" t="s">
        <v>179</v>
      </c>
      <c r="AR29" s="37" t="s">
        <v>79</v>
      </c>
      <c r="AS29" s="37" t="s">
        <v>79</v>
      </c>
      <c r="AT29" s="38" t="s">
        <v>79</v>
      </c>
      <c r="AU29" s="39" t="s">
        <v>172</v>
      </c>
      <c r="AV29" s="39" t="s">
        <v>79</v>
      </c>
      <c r="AW29" s="39">
        <v>24</v>
      </c>
      <c r="AX29" s="39">
        <v>25</v>
      </c>
      <c r="AY29" s="4" t="s">
        <v>180</v>
      </c>
      <c r="AZ29" s="4">
        <v>60</v>
      </c>
      <c r="BA29" s="5" t="s">
        <v>79</v>
      </c>
      <c r="BB29" s="5" t="s">
        <v>79</v>
      </c>
      <c r="BC29" s="5" t="s">
        <v>79</v>
      </c>
      <c r="BD29" s="5" t="s">
        <v>79</v>
      </c>
      <c r="BE29" s="5" t="s">
        <v>177</v>
      </c>
      <c r="BF29" s="5" t="s">
        <v>79</v>
      </c>
      <c r="BG29" s="5" t="b">
        <v>0</v>
      </c>
    </row>
    <row r="30" spans="1:59" s="5" customFormat="1" ht="15.75">
      <c r="A30" s="5">
        <v>18</v>
      </c>
      <c r="B30" t="s">
        <v>58</v>
      </c>
      <c r="C30">
        <v>1</v>
      </c>
      <c r="D30" s="68" t="s">
        <v>59</v>
      </c>
      <c r="E30"/>
      <c r="F30"/>
      <c r="G30"/>
      <c r="H30"/>
      <c r="I30"/>
      <c r="J30"/>
      <c r="K30"/>
      <c r="L30"/>
      <c r="M30"/>
      <c r="N30"/>
      <c r="O30"/>
      <c r="P30"/>
      <c r="U30" s="49"/>
      <c r="V30" s="46"/>
      <c r="W30" s="47"/>
      <c r="X30" s="50"/>
      <c r="Y30" s="4"/>
      <c r="AA30" s="4"/>
      <c r="AB30" s="51"/>
      <c r="AC30" s="4"/>
      <c r="AE30" s="4"/>
      <c r="AF30" s="51"/>
      <c r="AG30" s="51"/>
      <c r="AH30" s="4"/>
      <c r="AJ30" s="4"/>
      <c r="AM30" s="4"/>
      <c r="AO30" s="5">
        <v>21</v>
      </c>
      <c r="AP30" s="74" t="s">
        <v>181</v>
      </c>
      <c r="AQ30" s="36" t="s">
        <v>177</v>
      </c>
      <c r="AR30" s="37" t="s">
        <v>79</v>
      </c>
      <c r="AS30" s="37" t="s">
        <v>93</v>
      </c>
      <c r="AT30" s="38" t="s">
        <v>79</v>
      </c>
      <c r="AU30" s="39" t="s">
        <v>172</v>
      </c>
      <c r="AV30" s="39" t="s">
        <v>79</v>
      </c>
      <c r="AW30" s="39">
        <v>24</v>
      </c>
      <c r="AX30" s="39">
        <v>25</v>
      </c>
      <c r="AY30" s="4" t="s">
        <v>180</v>
      </c>
      <c r="AZ30" s="4">
        <v>60</v>
      </c>
      <c r="BA30" s="5" t="s">
        <v>79</v>
      </c>
      <c r="BB30" s="5" t="s">
        <v>79</v>
      </c>
      <c r="BC30" s="5" t="s">
        <v>79</v>
      </c>
      <c r="BD30" s="5" t="s">
        <v>79</v>
      </c>
      <c r="BE30" s="5" t="s">
        <v>177</v>
      </c>
      <c r="BF30" s="5" t="s">
        <v>79</v>
      </c>
      <c r="BG30" s="5" t="b">
        <v>0</v>
      </c>
    </row>
    <row r="31" spans="2:59" s="5" customFormat="1" ht="15">
      <c r="B31"/>
      <c r="C31"/>
      <c r="D31"/>
      <c r="E31"/>
      <c r="F31"/>
      <c r="G31"/>
      <c r="H31"/>
      <c r="I31"/>
      <c r="J31"/>
      <c r="K31"/>
      <c r="L31"/>
      <c r="M31"/>
      <c r="N31"/>
      <c r="O31"/>
      <c r="P31"/>
      <c r="U31" s="49"/>
      <c r="V31" s="46"/>
      <c r="W31" s="47"/>
      <c r="X31" s="50"/>
      <c r="Y31" s="4"/>
      <c r="AA31" s="4"/>
      <c r="AB31" s="51"/>
      <c r="AC31" s="4"/>
      <c r="AE31" s="4"/>
      <c r="AF31" s="51"/>
      <c r="AG31" s="51"/>
      <c r="AH31" s="4"/>
      <c r="AO31" s="5">
        <v>22</v>
      </c>
      <c r="AP31" s="74" t="s">
        <v>182</v>
      </c>
      <c r="AQ31" s="36" t="s">
        <v>79</v>
      </c>
      <c r="AR31" s="37" t="s">
        <v>79</v>
      </c>
      <c r="AS31" s="37" t="s">
        <v>79</v>
      </c>
      <c r="AT31" s="38" t="s">
        <v>79</v>
      </c>
      <c r="AU31" s="39" t="s">
        <v>79</v>
      </c>
      <c r="AV31" s="39" t="s">
        <v>79</v>
      </c>
      <c r="AW31" s="39" t="s">
        <v>79</v>
      </c>
      <c r="AX31" s="39" t="s">
        <v>79</v>
      </c>
      <c r="AY31" s="4" t="s">
        <v>79</v>
      </c>
      <c r="AZ31" s="4" t="s">
        <v>79</v>
      </c>
      <c r="BA31" s="5" t="s">
        <v>79</v>
      </c>
      <c r="BB31" s="5" t="s">
        <v>79</v>
      </c>
      <c r="BC31" s="5" t="s">
        <v>79</v>
      </c>
      <c r="BD31" s="5" t="s">
        <v>79</v>
      </c>
      <c r="BE31" s="5" t="s">
        <v>94</v>
      </c>
      <c r="BF31" s="5" t="s">
        <v>79</v>
      </c>
      <c r="BG31" s="5" t="b">
        <v>0</v>
      </c>
    </row>
    <row r="32" spans="2:59" s="5" customFormat="1" ht="15">
      <c r="B32"/>
      <c r="C32"/>
      <c r="D32"/>
      <c r="E32"/>
      <c r="F32"/>
      <c r="G32"/>
      <c r="H32"/>
      <c r="I32"/>
      <c r="J32"/>
      <c r="K32"/>
      <c r="L32"/>
      <c r="M32"/>
      <c r="N32"/>
      <c r="O32"/>
      <c r="P32"/>
      <c r="U32" s="49"/>
      <c r="V32" s="46"/>
      <c r="W32" s="47"/>
      <c r="X32" s="50"/>
      <c r="Y32" s="4"/>
      <c r="AA32" s="4"/>
      <c r="AB32" s="51"/>
      <c r="AC32" s="4"/>
      <c r="AE32" s="4"/>
      <c r="AF32" s="51"/>
      <c r="AG32" s="51"/>
      <c r="AH32" s="51"/>
      <c r="AO32" s="5">
        <v>23</v>
      </c>
      <c r="AP32" s="74" t="s">
        <v>183</v>
      </c>
      <c r="AQ32" s="36" t="s">
        <v>127</v>
      </c>
      <c r="AR32" s="37" t="s">
        <v>109</v>
      </c>
      <c r="AS32" s="37" t="s">
        <v>79</v>
      </c>
      <c r="AT32" s="38" t="s">
        <v>79</v>
      </c>
      <c r="AU32" s="39" t="s">
        <v>172</v>
      </c>
      <c r="AV32" s="39" t="s">
        <v>79</v>
      </c>
      <c r="AW32" s="39" t="s">
        <v>79</v>
      </c>
      <c r="AX32" s="39" t="s">
        <v>79</v>
      </c>
      <c r="AY32" s="4" t="s">
        <v>79</v>
      </c>
      <c r="AZ32" s="4" t="s">
        <v>79</v>
      </c>
      <c r="BA32" s="5" t="s">
        <v>79</v>
      </c>
      <c r="BB32" s="5" t="s">
        <v>79</v>
      </c>
      <c r="BC32" s="5" t="s">
        <v>79</v>
      </c>
      <c r="BD32" s="5" t="s">
        <v>79</v>
      </c>
      <c r="BE32" s="5" t="s">
        <v>94</v>
      </c>
      <c r="BF32" s="5" t="s">
        <v>79</v>
      </c>
      <c r="BG32" s="5" t="b">
        <v>0</v>
      </c>
    </row>
    <row r="33" spans="2:59" s="5" customFormat="1" ht="12.75">
      <c r="B33"/>
      <c r="C33"/>
      <c r="D33"/>
      <c r="E33"/>
      <c r="F33"/>
      <c r="G33"/>
      <c r="H33"/>
      <c r="I33"/>
      <c r="J33"/>
      <c r="K33"/>
      <c r="L33"/>
      <c r="M33"/>
      <c r="N33"/>
      <c r="O33"/>
      <c r="P33"/>
      <c r="V33" s="46"/>
      <c r="W33" s="47"/>
      <c r="X33" s="50"/>
      <c r="AO33" s="5">
        <v>24</v>
      </c>
      <c r="AP33" s="74" t="s">
        <v>184</v>
      </c>
      <c r="AQ33" s="36" t="s">
        <v>89</v>
      </c>
      <c r="AR33" s="37" t="s">
        <v>109</v>
      </c>
      <c r="AS33" s="37" t="s">
        <v>93</v>
      </c>
      <c r="AT33" s="38" t="s">
        <v>79</v>
      </c>
      <c r="AU33" s="39" t="s">
        <v>172</v>
      </c>
      <c r="AV33" s="39" t="s">
        <v>79</v>
      </c>
      <c r="AW33" s="39" t="s">
        <v>79</v>
      </c>
      <c r="AX33" s="39" t="s">
        <v>79</v>
      </c>
      <c r="AY33" s="4" t="s">
        <v>79</v>
      </c>
      <c r="AZ33" s="4" t="s">
        <v>79</v>
      </c>
      <c r="BA33" s="5" t="s">
        <v>79</v>
      </c>
      <c r="BB33" s="5" t="s">
        <v>79</v>
      </c>
      <c r="BC33" s="5" t="s">
        <v>79</v>
      </c>
      <c r="BD33" s="5" t="s">
        <v>79</v>
      </c>
      <c r="BE33" s="5" t="s">
        <v>94</v>
      </c>
      <c r="BF33" s="5" t="s">
        <v>79</v>
      </c>
      <c r="BG33" s="5" t="b">
        <v>0</v>
      </c>
    </row>
    <row r="34" spans="2:59" s="5" customFormat="1" ht="12.75">
      <c r="B34"/>
      <c r="C34"/>
      <c r="D34"/>
      <c r="E34"/>
      <c r="F34"/>
      <c r="G34"/>
      <c r="H34"/>
      <c r="I34"/>
      <c r="J34"/>
      <c r="K34"/>
      <c r="L34"/>
      <c r="M34"/>
      <c r="N34"/>
      <c r="O34"/>
      <c r="P34"/>
      <c r="V34" s="46"/>
      <c r="W34" s="53"/>
      <c r="X34" s="50"/>
      <c r="AO34" s="5">
        <v>25</v>
      </c>
      <c r="AP34" s="74" t="s">
        <v>185</v>
      </c>
      <c r="AQ34" s="36" t="s">
        <v>127</v>
      </c>
      <c r="AR34" s="37" t="s">
        <v>109</v>
      </c>
      <c r="AS34" s="37" t="s">
        <v>132</v>
      </c>
      <c r="AT34" s="38" t="s">
        <v>79</v>
      </c>
      <c r="AU34" s="39" t="s">
        <v>172</v>
      </c>
      <c r="AV34" s="39" t="s">
        <v>79</v>
      </c>
      <c r="AW34" s="39" t="s">
        <v>79</v>
      </c>
      <c r="AX34" s="39" t="s">
        <v>79</v>
      </c>
      <c r="AY34" s="4" t="s">
        <v>79</v>
      </c>
      <c r="AZ34" s="4" t="s">
        <v>79</v>
      </c>
      <c r="BA34" s="5" t="s">
        <v>79</v>
      </c>
      <c r="BB34" s="5" t="s">
        <v>79</v>
      </c>
      <c r="BC34" s="5" t="s">
        <v>79</v>
      </c>
      <c r="BD34" s="5" t="s">
        <v>79</v>
      </c>
      <c r="BE34" s="5" t="s">
        <v>94</v>
      </c>
      <c r="BF34" s="5" t="s">
        <v>79</v>
      </c>
      <c r="BG34" s="5" t="b">
        <v>0</v>
      </c>
    </row>
    <row r="35" spans="2:59" s="5" customFormat="1" ht="12.75">
      <c r="B35"/>
      <c r="C35"/>
      <c r="D35"/>
      <c r="E35"/>
      <c r="F35"/>
      <c r="G35"/>
      <c r="H35"/>
      <c r="I35"/>
      <c r="J35"/>
      <c r="K35"/>
      <c r="L35"/>
      <c r="M35"/>
      <c r="N35"/>
      <c r="O35"/>
      <c r="P35"/>
      <c r="V35" s="46"/>
      <c r="W35" s="53"/>
      <c r="X35" s="50"/>
      <c r="AO35" s="5">
        <v>26</v>
      </c>
      <c r="AP35" s="74" t="s">
        <v>186</v>
      </c>
      <c r="AQ35" s="36" t="s">
        <v>127</v>
      </c>
      <c r="AR35" s="37" t="s">
        <v>79</v>
      </c>
      <c r="AS35" s="37" t="s">
        <v>79</v>
      </c>
      <c r="AT35" s="38" t="s">
        <v>79</v>
      </c>
      <c r="AU35" s="39" t="s">
        <v>172</v>
      </c>
      <c r="AV35" s="39" t="s">
        <v>79</v>
      </c>
      <c r="AW35" s="39" t="s">
        <v>79</v>
      </c>
      <c r="AX35" s="39" t="s">
        <v>79</v>
      </c>
      <c r="AY35" s="4" t="s">
        <v>79</v>
      </c>
      <c r="AZ35" s="4" t="s">
        <v>79</v>
      </c>
      <c r="BA35" s="5" t="s">
        <v>79</v>
      </c>
      <c r="BB35" s="5" t="s">
        <v>79</v>
      </c>
      <c r="BC35" s="5" t="s">
        <v>79</v>
      </c>
      <c r="BD35" s="5" t="s">
        <v>79</v>
      </c>
      <c r="BE35" s="5" t="s">
        <v>94</v>
      </c>
      <c r="BF35" s="5" t="s">
        <v>79</v>
      </c>
      <c r="BG35" s="5" t="b">
        <v>0</v>
      </c>
    </row>
    <row r="36" spans="2:59" s="5" customFormat="1" ht="12.75">
      <c r="B36"/>
      <c r="C36"/>
      <c r="D36"/>
      <c r="E36"/>
      <c r="F36"/>
      <c r="G36"/>
      <c r="H36"/>
      <c r="I36"/>
      <c r="J36"/>
      <c r="K36"/>
      <c r="L36"/>
      <c r="M36"/>
      <c r="N36"/>
      <c r="O36"/>
      <c r="P36"/>
      <c r="V36" s="46"/>
      <c r="W36" s="53"/>
      <c r="X36" s="50"/>
      <c r="AO36" s="5">
        <v>27</v>
      </c>
      <c r="AP36" s="74" t="s">
        <v>187</v>
      </c>
      <c r="AQ36" s="36" t="s">
        <v>188</v>
      </c>
      <c r="AR36" s="37" t="s">
        <v>79</v>
      </c>
      <c r="AS36" s="37" t="s">
        <v>79</v>
      </c>
      <c r="AT36" s="38" t="s">
        <v>157</v>
      </c>
      <c r="AU36" s="39" t="s">
        <v>172</v>
      </c>
      <c r="AV36" s="39" t="s">
        <v>79</v>
      </c>
      <c r="AW36" s="39" t="s">
        <v>79</v>
      </c>
      <c r="AX36" s="39" t="s">
        <v>79</v>
      </c>
      <c r="AY36" s="4" t="s">
        <v>79</v>
      </c>
      <c r="AZ36" s="4" t="s">
        <v>79</v>
      </c>
      <c r="BA36" s="5" t="s">
        <v>79</v>
      </c>
      <c r="BB36" s="5" t="s">
        <v>79</v>
      </c>
      <c r="BC36" s="5" t="s">
        <v>79</v>
      </c>
      <c r="BD36" s="5" t="s">
        <v>79</v>
      </c>
      <c r="BE36" s="5" t="s">
        <v>94</v>
      </c>
      <c r="BF36" s="5" t="s">
        <v>189</v>
      </c>
      <c r="BG36" s="5" t="b">
        <v>0</v>
      </c>
    </row>
    <row r="37" spans="2:59" s="5" customFormat="1" ht="12.75">
      <c r="B37"/>
      <c r="C37"/>
      <c r="D37"/>
      <c r="E37"/>
      <c r="F37"/>
      <c r="G37"/>
      <c r="H37"/>
      <c r="I37"/>
      <c r="J37"/>
      <c r="K37"/>
      <c r="L37"/>
      <c r="M37"/>
      <c r="N37"/>
      <c r="O37"/>
      <c r="P37"/>
      <c r="V37" s="46"/>
      <c r="W37" s="53"/>
      <c r="X37" s="50"/>
      <c r="AO37" s="5">
        <v>28</v>
      </c>
      <c r="AP37" s="74" t="s">
        <v>190</v>
      </c>
      <c r="AQ37" s="36" t="s">
        <v>188</v>
      </c>
      <c r="AR37" s="37" t="s">
        <v>109</v>
      </c>
      <c r="AS37" s="37" t="s">
        <v>79</v>
      </c>
      <c r="AT37" s="38" t="s">
        <v>79</v>
      </c>
      <c r="AU37" s="39" t="s">
        <v>172</v>
      </c>
      <c r="AV37" s="39" t="s">
        <v>79</v>
      </c>
      <c r="AW37" s="39">
        <v>120</v>
      </c>
      <c r="AX37" s="39">
        <v>35</v>
      </c>
      <c r="AY37" s="4" t="s">
        <v>180</v>
      </c>
      <c r="AZ37" s="4">
        <v>60</v>
      </c>
      <c r="BA37" s="5" t="s">
        <v>79</v>
      </c>
      <c r="BB37" s="5" t="s">
        <v>79</v>
      </c>
      <c r="BC37" s="5" t="s">
        <v>79</v>
      </c>
      <c r="BD37" s="5" t="s">
        <v>79</v>
      </c>
      <c r="BE37" s="5" t="s">
        <v>188</v>
      </c>
      <c r="BF37" s="5" t="s">
        <v>79</v>
      </c>
      <c r="BG37" s="5" t="b">
        <v>0</v>
      </c>
    </row>
    <row r="38" spans="2:59" s="5" customFormat="1" ht="12.75">
      <c r="B38"/>
      <c r="C38"/>
      <c r="D38"/>
      <c r="E38"/>
      <c r="F38"/>
      <c r="G38"/>
      <c r="H38"/>
      <c r="I38"/>
      <c r="J38"/>
      <c r="K38"/>
      <c r="L38"/>
      <c r="M38"/>
      <c r="N38"/>
      <c r="O38"/>
      <c r="P38"/>
      <c r="V38" s="46"/>
      <c r="W38" s="53"/>
      <c r="X38" s="50"/>
      <c r="AO38" s="5">
        <v>29</v>
      </c>
      <c r="AP38" s="74" t="s">
        <v>191</v>
      </c>
      <c r="AQ38" s="36" t="s">
        <v>188</v>
      </c>
      <c r="AR38" s="37" t="s">
        <v>79</v>
      </c>
      <c r="AS38" s="37" t="s">
        <v>132</v>
      </c>
      <c r="AT38" s="38" t="s">
        <v>79</v>
      </c>
      <c r="AU38" s="39" t="s">
        <v>172</v>
      </c>
      <c r="AV38" s="39" t="s">
        <v>79</v>
      </c>
      <c r="AW38" s="39">
        <v>24</v>
      </c>
      <c r="AX38" s="39">
        <v>35</v>
      </c>
      <c r="AY38" s="4" t="s">
        <v>180</v>
      </c>
      <c r="AZ38" s="4">
        <v>60</v>
      </c>
      <c r="BA38" s="5">
        <v>2</v>
      </c>
      <c r="BB38" s="5" t="s">
        <v>79</v>
      </c>
      <c r="BC38" s="5" t="s">
        <v>79</v>
      </c>
      <c r="BD38" s="5" t="s">
        <v>79</v>
      </c>
      <c r="BE38" s="5" t="s">
        <v>192</v>
      </c>
      <c r="BF38" s="5" t="s">
        <v>79</v>
      </c>
      <c r="BG38" s="5" t="b">
        <v>0</v>
      </c>
    </row>
    <row r="39" spans="2:59" s="5" customFormat="1" ht="12.75">
      <c r="B39"/>
      <c r="C39"/>
      <c r="D39"/>
      <c r="E39"/>
      <c r="F39"/>
      <c r="G39"/>
      <c r="H39"/>
      <c r="I39"/>
      <c r="J39"/>
      <c r="K39"/>
      <c r="L39"/>
      <c r="M39"/>
      <c r="N39"/>
      <c r="O39"/>
      <c r="P39"/>
      <c r="V39" s="46"/>
      <c r="W39" s="53"/>
      <c r="X39" s="50"/>
      <c r="AO39" s="5">
        <v>30</v>
      </c>
      <c r="AP39" s="74" t="s">
        <v>193</v>
      </c>
      <c r="AQ39" s="36" t="s">
        <v>188</v>
      </c>
      <c r="AR39" s="37" t="s">
        <v>79</v>
      </c>
      <c r="AS39" s="37" t="s">
        <v>79</v>
      </c>
      <c r="AT39" s="38" t="s">
        <v>79</v>
      </c>
      <c r="AU39" s="39" t="s">
        <v>172</v>
      </c>
      <c r="AV39" s="39" t="s">
        <v>79</v>
      </c>
      <c r="AW39" s="39">
        <v>24</v>
      </c>
      <c r="AX39" s="39">
        <v>35</v>
      </c>
      <c r="AY39" s="4" t="s">
        <v>180</v>
      </c>
      <c r="AZ39" s="4">
        <v>60</v>
      </c>
      <c r="BA39" s="5" t="s">
        <v>79</v>
      </c>
      <c r="BB39" s="5" t="s">
        <v>79</v>
      </c>
      <c r="BC39" s="5" t="s">
        <v>79</v>
      </c>
      <c r="BD39" s="5" t="s">
        <v>79</v>
      </c>
      <c r="BE39" s="5" t="s">
        <v>194</v>
      </c>
      <c r="BF39" s="5" t="s">
        <v>79</v>
      </c>
      <c r="BG39" s="5" t="b">
        <v>0</v>
      </c>
    </row>
    <row r="40" spans="2:59" s="5" customFormat="1" ht="12.75">
      <c r="B40"/>
      <c r="C40"/>
      <c r="D40"/>
      <c r="E40"/>
      <c r="F40"/>
      <c r="G40"/>
      <c r="H40"/>
      <c r="I40"/>
      <c r="J40"/>
      <c r="K40"/>
      <c r="L40"/>
      <c r="M40"/>
      <c r="N40"/>
      <c r="O40"/>
      <c r="P40"/>
      <c r="V40" s="46"/>
      <c r="W40" s="53"/>
      <c r="X40" s="50"/>
      <c r="AO40" s="5">
        <v>31</v>
      </c>
      <c r="AP40" s="74" t="s">
        <v>195</v>
      </c>
      <c r="AQ40" s="36" t="s">
        <v>79</v>
      </c>
      <c r="AR40" s="37" t="s">
        <v>79</v>
      </c>
      <c r="AS40" s="37" t="s">
        <v>79</v>
      </c>
      <c r="AT40" s="38" t="s">
        <v>79</v>
      </c>
      <c r="AU40" s="39" t="s">
        <v>79</v>
      </c>
      <c r="AV40" s="39" t="s">
        <v>79</v>
      </c>
      <c r="AW40" s="39" t="s">
        <v>79</v>
      </c>
      <c r="AX40" s="39" t="s">
        <v>79</v>
      </c>
      <c r="AY40" s="4" t="s">
        <v>79</v>
      </c>
      <c r="AZ40" s="4" t="s">
        <v>79</v>
      </c>
      <c r="BA40" s="5" t="s">
        <v>79</v>
      </c>
      <c r="BB40" s="5" t="s">
        <v>79</v>
      </c>
      <c r="BC40" s="5" t="s">
        <v>79</v>
      </c>
      <c r="BD40" s="5" t="s">
        <v>79</v>
      </c>
      <c r="BE40" s="5" t="s">
        <v>94</v>
      </c>
      <c r="BF40" s="5" t="s">
        <v>79</v>
      </c>
      <c r="BG40" s="5" t="b">
        <v>0</v>
      </c>
    </row>
    <row r="41" spans="2:59" s="5" customFormat="1" ht="12.75">
      <c r="B41"/>
      <c r="C41"/>
      <c r="D41"/>
      <c r="E41"/>
      <c r="F41"/>
      <c r="G41"/>
      <c r="H41"/>
      <c r="I41"/>
      <c r="J41"/>
      <c r="K41"/>
      <c r="L41"/>
      <c r="M41"/>
      <c r="N41"/>
      <c r="O41"/>
      <c r="P41"/>
      <c r="V41" s="46"/>
      <c r="W41" s="53"/>
      <c r="X41" s="50"/>
      <c r="AO41" s="5">
        <v>32</v>
      </c>
      <c r="AP41" s="74" t="s">
        <v>196</v>
      </c>
      <c r="AQ41" s="36" t="s">
        <v>89</v>
      </c>
      <c r="AR41" s="37" t="s">
        <v>79</v>
      </c>
      <c r="AS41" s="37" t="s">
        <v>79</v>
      </c>
      <c r="AT41" s="38" t="s">
        <v>79</v>
      </c>
      <c r="AU41" s="39" t="s">
        <v>172</v>
      </c>
      <c r="AV41" s="39" t="s">
        <v>79</v>
      </c>
      <c r="AW41" s="39">
        <v>24</v>
      </c>
      <c r="AX41" s="39">
        <v>50</v>
      </c>
      <c r="AY41" s="4" t="s">
        <v>173</v>
      </c>
      <c r="AZ41" s="4">
        <v>60</v>
      </c>
      <c r="BA41" s="5" t="s">
        <v>79</v>
      </c>
      <c r="BB41" s="5" t="s">
        <v>79</v>
      </c>
      <c r="BC41" s="5" t="s">
        <v>79</v>
      </c>
      <c r="BD41" s="5" t="s">
        <v>79</v>
      </c>
      <c r="BE41" s="5" t="s">
        <v>94</v>
      </c>
      <c r="BF41" s="5" t="s">
        <v>79</v>
      </c>
      <c r="BG41" s="5" t="b">
        <v>0</v>
      </c>
    </row>
    <row r="42" spans="2:59" s="5" customFormat="1" ht="12.75">
      <c r="B42"/>
      <c r="C42"/>
      <c r="D42"/>
      <c r="E42"/>
      <c r="F42"/>
      <c r="G42"/>
      <c r="H42"/>
      <c r="I42"/>
      <c r="J42"/>
      <c r="K42"/>
      <c r="L42"/>
      <c r="M42"/>
      <c r="N42"/>
      <c r="O42"/>
      <c r="P42"/>
      <c r="V42" s="12"/>
      <c r="W42" s="12"/>
      <c r="AO42" s="5">
        <v>33</v>
      </c>
      <c r="AP42" s="74" t="s">
        <v>197</v>
      </c>
      <c r="AQ42" s="36" t="s">
        <v>89</v>
      </c>
      <c r="AR42" s="37" t="s">
        <v>79</v>
      </c>
      <c r="AS42" s="37" t="s">
        <v>93</v>
      </c>
      <c r="AT42" s="38" t="s">
        <v>79</v>
      </c>
      <c r="AU42" s="39" t="s">
        <v>172</v>
      </c>
      <c r="AV42" s="39" t="s">
        <v>79</v>
      </c>
      <c r="AW42" s="39">
        <v>24</v>
      </c>
      <c r="AX42" s="39">
        <v>50</v>
      </c>
      <c r="AY42" s="4" t="s">
        <v>173</v>
      </c>
      <c r="AZ42" s="4">
        <v>60</v>
      </c>
      <c r="BA42" s="5">
        <v>1</v>
      </c>
      <c r="BB42" s="5" t="s">
        <v>79</v>
      </c>
      <c r="BC42" s="5" t="s">
        <v>79</v>
      </c>
      <c r="BD42" s="5" t="s">
        <v>79</v>
      </c>
      <c r="BE42" s="5" t="s">
        <v>94</v>
      </c>
      <c r="BF42" s="5" t="s">
        <v>79</v>
      </c>
      <c r="BG42" s="5" t="b">
        <v>0</v>
      </c>
    </row>
    <row r="43" spans="2:59" s="5" customFormat="1" ht="12.75">
      <c r="B43"/>
      <c r="C43"/>
      <c r="D43"/>
      <c r="E43"/>
      <c r="F43"/>
      <c r="G43"/>
      <c r="H43"/>
      <c r="I43"/>
      <c r="J43"/>
      <c r="K43"/>
      <c r="L43"/>
      <c r="M43"/>
      <c r="N43"/>
      <c r="O43"/>
      <c r="P43"/>
      <c r="V43" s="12"/>
      <c r="W43" s="12"/>
      <c r="AO43" s="5">
        <v>34</v>
      </c>
      <c r="AP43" s="74" t="s">
        <v>198</v>
      </c>
      <c r="AQ43" s="36" t="s">
        <v>179</v>
      </c>
      <c r="AR43" s="37" t="s">
        <v>79</v>
      </c>
      <c r="AS43" s="37" t="s">
        <v>79</v>
      </c>
      <c r="AT43" s="38" t="s">
        <v>79</v>
      </c>
      <c r="AU43" s="39" t="s">
        <v>172</v>
      </c>
      <c r="AV43" s="39" t="s">
        <v>79</v>
      </c>
      <c r="AW43" s="39">
        <v>24</v>
      </c>
      <c r="AX43" s="39">
        <v>50</v>
      </c>
      <c r="AY43" s="4" t="s">
        <v>180</v>
      </c>
      <c r="AZ43" s="4">
        <v>60</v>
      </c>
      <c r="BA43" s="5" t="s">
        <v>79</v>
      </c>
      <c r="BB43" s="5" t="s">
        <v>79</v>
      </c>
      <c r="BC43" s="5" t="s">
        <v>79</v>
      </c>
      <c r="BD43" s="5" t="s">
        <v>79</v>
      </c>
      <c r="BE43" s="5" t="s">
        <v>199</v>
      </c>
      <c r="BF43" s="5" t="s">
        <v>79</v>
      </c>
      <c r="BG43" s="5" t="b">
        <v>0</v>
      </c>
    </row>
    <row r="44" spans="2:59" s="5" customFormat="1" ht="12.75">
      <c r="B44"/>
      <c r="C44"/>
      <c r="D44"/>
      <c r="E44"/>
      <c r="F44"/>
      <c r="G44"/>
      <c r="H44"/>
      <c r="I44"/>
      <c r="J44"/>
      <c r="K44"/>
      <c r="L44"/>
      <c r="M44"/>
      <c r="N44"/>
      <c r="O44"/>
      <c r="P44"/>
      <c r="V44" s="12"/>
      <c r="W44" s="12"/>
      <c r="AO44" s="5">
        <v>35</v>
      </c>
      <c r="AP44" s="74" t="s">
        <v>200</v>
      </c>
      <c r="AQ44" s="36" t="s">
        <v>179</v>
      </c>
      <c r="AR44" s="37" t="s">
        <v>79</v>
      </c>
      <c r="AS44" s="37" t="s">
        <v>79</v>
      </c>
      <c r="AT44" s="38" t="s">
        <v>79</v>
      </c>
      <c r="AU44" s="39" t="s">
        <v>172</v>
      </c>
      <c r="AV44" s="39" t="s">
        <v>79</v>
      </c>
      <c r="AW44" s="39">
        <v>24</v>
      </c>
      <c r="AX44" s="39">
        <v>50</v>
      </c>
      <c r="AY44" s="4" t="s">
        <v>180</v>
      </c>
      <c r="AZ44" s="4">
        <v>60</v>
      </c>
      <c r="BA44" s="5" t="s">
        <v>79</v>
      </c>
      <c r="BB44" s="5" t="s">
        <v>79</v>
      </c>
      <c r="BC44" s="5" t="s">
        <v>79</v>
      </c>
      <c r="BD44" s="5" t="s">
        <v>79</v>
      </c>
      <c r="BE44" s="5" t="s">
        <v>201</v>
      </c>
      <c r="BF44" s="5" t="s">
        <v>79</v>
      </c>
      <c r="BG44" s="5" t="b">
        <v>0</v>
      </c>
    </row>
    <row r="45" spans="2:59" s="5" customFormat="1" ht="12.75">
      <c r="B45"/>
      <c r="C45"/>
      <c r="D45"/>
      <c r="E45"/>
      <c r="F45"/>
      <c r="G45"/>
      <c r="H45"/>
      <c r="I45"/>
      <c r="J45"/>
      <c r="K45"/>
      <c r="L45"/>
      <c r="M45"/>
      <c r="N45"/>
      <c r="O45"/>
      <c r="P45"/>
      <c r="V45" s="12"/>
      <c r="W45" s="12"/>
      <c r="AO45" s="5">
        <v>36</v>
      </c>
      <c r="AP45" s="74" t="s">
        <v>202</v>
      </c>
      <c r="AQ45" s="36" t="s">
        <v>179</v>
      </c>
      <c r="AR45" s="37" t="s">
        <v>79</v>
      </c>
      <c r="AS45" s="37" t="s">
        <v>93</v>
      </c>
      <c r="AT45" s="38" t="s">
        <v>79</v>
      </c>
      <c r="AU45" s="39" t="s">
        <v>172</v>
      </c>
      <c r="AV45" s="39" t="s">
        <v>79</v>
      </c>
      <c r="AW45" s="39">
        <v>24</v>
      </c>
      <c r="AX45" s="39">
        <v>50</v>
      </c>
      <c r="AY45" s="4" t="s">
        <v>180</v>
      </c>
      <c r="AZ45" s="4">
        <v>60</v>
      </c>
      <c r="BA45" s="5">
        <v>1</v>
      </c>
      <c r="BB45" s="5" t="s">
        <v>79</v>
      </c>
      <c r="BC45" s="5" t="s">
        <v>79</v>
      </c>
      <c r="BD45" s="5" t="s">
        <v>79</v>
      </c>
      <c r="BE45" s="5" t="s">
        <v>203</v>
      </c>
      <c r="BF45" s="5" t="s">
        <v>79</v>
      </c>
      <c r="BG45" s="5" t="b">
        <v>0</v>
      </c>
    </row>
    <row r="46" spans="2:59" s="5" customFormat="1" ht="12.75">
      <c r="B46"/>
      <c r="C46"/>
      <c r="D46"/>
      <c r="E46"/>
      <c r="F46"/>
      <c r="G46"/>
      <c r="H46"/>
      <c r="I46"/>
      <c r="J46"/>
      <c r="K46"/>
      <c r="L46"/>
      <c r="M46"/>
      <c r="N46"/>
      <c r="O46"/>
      <c r="P46"/>
      <c r="V46" s="12"/>
      <c r="W46" s="12"/>
      <c r="AO46" s="5">
        <v>37</v>
      </c>
      <c r="AP46" s="74" t="s">
        <v>204</v>
      </c>
      <c r="AQ46" s="36" t="s">
        <v>79</v>
      </c>
      <c r="AR46" s="37" t="s">
        <v>79</v>
      </c>
      <c r="AS46" s="37" t="s">
        <v>79</v>
      </c>
      <c r="AT46" s="38" t="s">
        <v>79</v>
      </c>
      <c r="AU46" s="39" t="s">
        <v>79</v>
      </c>
      <c r="AV46" s="39" t="s">
        <v>79</v>
      </c>
      <c r="AW46" s="39" t="s">
        <v>79</v>
      </c>
      <c r="AX46" s="39" t="s">
        <v>79</v>
      </c>
      <c r="AY46" s="4" t="s">
        <v>79</v>
      </c>
      <c r="AZ46" s="4" t="s">
        <v>79</v>
      </c>
      <c r="BA46" s="5" t="s">
        <v>79</v>
      </c>
      <c r="BB46" s="5" t="s">
        <v>79</v>
      </c>
      <c r="BC46" s="5" t="s">
        <v>79</v>
      </c>
      <c r="BD46" s="5" t="s">
        <v>79</v>
      </c>
      <c r="BE46" s="5" t="s">
        <v>94</v>
      </c>
      <c r="BF46" s="5" t="s">
        <v>79</v>
      </c>
      <c r="BG46" s="5" t="b">
        <v>0</v>
      </c>
    </row>
    <row r="47" spans="2:59" s="5" customFormat="1" ht="12.75">
      <c r="B47"/>
      <c r="C47"/>
      <c r="D47"/>
      <c r="E47"/>
      <c r="F47"/>
      <c r="G47"/>
      <c r="H47"/>
      <c r="I47"/>
      <c r="J47"/>
      <c r="K47"/>
      <c r="L47"/>
      <c r="M47"/>
      <c r="N47"/>
      <c r="O47"/>
      <c r="P47"/>
      <c r="V47" s="12"/>
      <c r="W47" s="12"/>
      <c r="AO47" s="5">
        <v>38</v>
      </c>
      <c r="AP47" s="74" t="s">
        <v>205</v>
      </c>
      <c r="AQ47" s="36" t="s">
        <v>127</v>
      </c>
      <c r="AR47" s="37" t="s">
        <v>79</v>
      </c>
      <c r="AS47" s="37" t="s">
        <v>79</v>
      </c>
      <c r="AT47" s="38" t="s">
        <v>79</v>
      </c>
      <c r="AU47" s="39" t="s">
        <v>172</v>
      </c>
      <c r="AV47" s="39" t="s">
        <v>79</v>
      </c>
      <c r="AW47" s="39" t="s">
        <v>79</v>
      </c>
      <c r="AX47" s="39" t="s">
        <v>79</v>
      </c>
      <c r="AY47" s="4" t="s">
        <v>79</v>
      </c>
      <c r="AZ47" s="4" t="s">
        <v>79</v>
      </c>
      <c r="BA47" s="5" t="s">
        <v>79</v>
      </c>
      <c r="BB47" s="5" t="s">
        <v>79</v>
      </c>
      <c r="BC47" s="5" t="s">
        <v>79</v>
      </c>
      <c r="BD47" s="5" t="s">
        <v>79</v>
      </c>
      <c r="BE47" s="5" t="s">
        <v>94</v>
      </c>
      <c r="BF47" s="5" t="s">
        <v>79</v>
      </c>
      <c r="BG47" s="5" t="b">
        <v>0</v>
      </c>
    </row>
    <row r="48" spans="2:59" s="5" customFormat="1" ht="12.75">
      <c r="B48"/>
      <c r="C48"/>
      <c r="D48"/>
      <c r="E48"/>
      <c r="F48"/>
      <c r="G48"/>
      <c r="H48"/>
      <c r="I48"/>
      <c r="J48"/>
      <c r="K48"/>
      <c r="L48"/>
      <c r="M48"/>
      <c r="N48"/>
      <c r="O48"/>
      <c r="P48"/>
      <c r="V48" s="12"/>
      <c r="W48" s="12"/>
      <c r="AO48" s="5">
        <v>39</v>
      </c>
      <c r="AP48" s="74" t="s">
        <v>206</v>
      </c>
      <c r="AQ48" s="36" t="s">
        <v>127</v>
      </c>
      <c r="AR48" s="37" t="s">
        <v>79</v>
      </c>
      <c r="AS48" s="37" t="s">
        <v>79</v>
      </c>
      <c r="AT48" s="45" t="s">
        <v>79</v>
      </c>
      <c r="AU48" s="39" t="s">
        <v>172</v>
      </c>
      <c r="AV48" s="39" t="s">
        <v>79</v>
      </c>
      <c r="AW48" s="39" t="s">
        <v>79</v>
      </c>
      <c r="AX48" s="39" t="s">
        <v>79</v>
      </c>
      <c r="AY48" s="4" t="s">
        <v>79</v>
      </c>
      <c r="AZ48" s="4" t="s">
        <v>79</v>
      </c>
      <c r="BA48" s="5" t="s">
        <v>79</v>
      </c>
      <c r="BB48" s="5" t="s">
        <v>79</v>
      </c>
      <c r="BC48" s="5" t="s">
        <v>79</v>
      </c>
      <c r="BD48" s="5" t="s">
        <v>79</v>
      </c>
      <c r="BE48" s="5" t="s">
        <v>94</v>
      </c>
      <c r="BF48" s="5" t="s">
        <v>79</v>
      </c>
      <c r="BG48" s="5" t="b">
        <v>0</v>
      </c>
    </row>
    <row r="49" spans="2:59" s="5" customFormat="1" ht="12.75">
      <c r="B49"/>
      <c r="C49"/>
      <c r="D49"/>
      <c r="E49"/>
      <c r="F49"/>
      <c r="G49"/>
      <c r="H49"/>
      <c r="I49"/>
      <c r="J49"/>
      <c r="K49"/>
      <c r="L49"/>
      <c r="M49"/>
      <c r="N49"/>
      <c r="O49"/>
      <c r="P49"/>
      <c r="V49" s="12"/>
      <c r="W49" s="12"/>
      <c r="AO49" s="5">
        <v>40</v>
      </c>
      <c r="AP49" s="74" t="s">
        <v>207</v>
      </c>
      <c r="AQ49" s="36" t="s">
        <v>208</v>
      </c>
      <c r="AR49" s="37" t="s">
        <v>79</v>
      </c>
      <c r="AS49" s="37" t="s">
        <v>79</v>
      </c>
      <c r="AT49" s="38" t="s">
        <v>157</v>
      </c>
      <c r="AU49" s="39" t="s">
        <v>172</v>
      </c>
      <c r="AV49" s="39" t="s">
        <v>79</v>
      </c>
      <c r="AW49" s="39" t="s">
        <v>79</v>
      </c>
      <c r="AX49" s="39" t="s">
        <v>79</v>
      </c>
      <c r="AY49" s="4" t="s">
        <v>79</v>
      </c>
      <c r="AZ49" s="4" t="s">
        <v>79</v>
      </c>
      <c r="BA49" s="5" t="s">
        <v>79</v>
      </c>
      <c r="BB49" s="5" t="s">
        <v>79</v>
      </c>
      <c r="BC49" s="5" t="s">
        <v>79</v>
      </c>
      <c r="BD49" s="5" t="s">
        <v>79</v>
      </c>
      <c r="BE49" s="5" t="s">
        <v>94</v>
      </c>
      <c r="BF49" s="5" t="s">
        <v>189</v>
      </c>
      <c r="BG49" s="5" t="b">
        <v>0</v>
      </c>
    </row>
    <row r="50" spans="2:59" s="5" customFormat="1" ht="12.75">
      <c r="B50"/>
      <c r="C50"/>
      <c r="D50"/>
      <c r="E50"/>
      <c r="F50"/>
      <c r="G50"/>
      <c r="H50"/>
      <c r="I50"/>
      <c r="J50"/>
      <c r="K50"/>
      <c r="L50"/>
      <c r="M50"/>
      <c r="N50"/>
      <c r="O50"/>
      <c r="P50"/>
      <c r="V50" s="12"/>
      <c r="W50" s="12"/>
      <c r="AO50" s="5">
        <v>41</v>
      </c>
      <c r="AP50" s="74" t="s">
        <v>209</v>
      </c>
      <c r="AQ50" s="36" t="s">
        <v>208</v>
      </c>
      <c r="AR50" s="37" t="s">
        <v>109</v>
      </c>
      <c r="AS50" s="37" t="s">
        <v>79</v>
      </c>
      <c r="AT50" s="38" t="s">
        <v>79</v>
      </c>
      <c r="AU50" s="39" t="s">
        <v>172</v>
      </c>
      <c r="AV50" s="39" t="s">
        <v>79</v>
      </c>
      <c r="AW50" s="39">
        <v>120</v>
      </c>
      <c r="AX50" s="39">
        <v>70</v>
      </c>
      <c r="AY50" s="4" t="s">
        <v>180</v>
      </c>
      <c r="AZ50" s="4">
        <v>60</v>
      </c>
      <c r="BA50" s="5" t="s">
        <v>79</v>
      </c>
      <c r="BB50" s="5" t="s">
        <v>79</v>
      </c>
      <c r="BC50" s="5" t="s">
        <v>79</v>
      </c>
      <c r="BD50" s="5" t="s">
        <v>79</v>
      </c>
      <c r="BE50" s="5" t="s">
        <v>208</v>
      </c>
      <c r="BF50" s="5" t="s">
        <v>79</v>
      </c>
      <c r="BG50" s="5" t="b">
        <v>0</v>
      </c>
    </row>
    <row r="51" spans="2:59" s="5" customFormat="1" ht="12.75">
      <c r="B51"/>
      <c r="C51"/>
      <c r="D51"/>
      <c r="E51"/>
      <c r="F51"/>
      <c r="G51"/>
      <c r="H51"/>
      <c r="I51"/>
      <c r="J51"/>
      <c r="K51"/>
      <c r="L51"/>
      <c r="M51"/>
      <c r="N51"/>
      <c r="O51"/>
      <c r="P51"/>
      <c r="V51" s="12"/>
      <c r="W51" s="12"/>
      <c r="AO51" s="5">
        <v>42</v>
      </c>
      <c r="AP51" s="74" t="s">
        <v>210</v>
      </c>
      <c r="AQ51" s="36" t="s">
        <v>208</v>
      </c>
      <c r="AR51" s="37" t="s">
        <v>79</v>
      </c>
      <c r="AS51" s="37" t="s">
        <v>79</v>
      </c>
      <c r="AT51" s="38" t="s">
        <v>79</v>
      </c>
      <c r="AU51" s="39" t="s">
        <v>172</v>
      </c>
      <c r="AV51" s="39" t="s">
        <v>79</v>
      </c>
      <c r="AW51" s="39">
        <v>24</v>
      </c>
      <c r="AX51" s="39">
        <v>70</v>
      </c>
      <c r="AY51" s="4" t="s">
        <v>180</v>
      </c>
      <c r="AZ51" s="4">
        <v>60</v>
      </c>
      <c r="BA51" s="5" t="s">
        <v>79</v>
      </c>
      <c r="BB51" s="5" t="s">
        <v>79</v>
      </c>
      <c r="BC51" s="5" t="s">
        <v>79</v>
      </c>
      <c r="BD51" s="5" t="s">
        <v>79</v>
      </c>
      <c r="BE51" s="5" t="s">
        <v>208</v>
      </c>
      <c r="BF51" s="5" t="s">
        <v>79</v>
      </c>
      <c r="BG51" s="5" t="b">
        <v>0</v>
      </c>
    </row>
    <row r="52" spans="2:59" s="5" customFormat="1" ht="12.75">
      <c r="B52"/>
      <c r="C52"/>
      <c r="D52"/>
      <c r="E52"/>
      <c r="F52"/>
      <c r="G52"/>
      <c r="H52"/>
      <c r="I52"/>
      <c r="J52"/>
      <c r="K52"/>
      <c r="L52"/>
      <c r="M52"/>
      <c r="N52"/>
      <c r="O52"/>
      <c r="P52"/>
      <c r="V52" s="12"/>
      <c r="W52" s="12"/>
      <c r="AO52" s="5">
        <v>43</v>
      </c>
      <c r="AP52" s="74" t="s">
        <v>211</v>
      </c>
      <c r="AQ52" s="36" t="s">
        <v>127</v>
      </c>
      <c r="AR52" s="37" t="s">
        <v>79</v>
      </c>
      <c r="AS52" s="37" t="s">
        <v>79</v>
      </c>
      <c r="AT52" s="38" t="s">
        <v>79</v>
      </c>
      <c r="AU52" s="39" t="s">
        <v>172</v>
      </c>
      <c r="AV52" s="39" t="s">
        <v>79</v>
      </c>
      <c r="AW52" s="39">
        <v>24</v>
      </c>
      <c r="AX52" s="39">
        <v>150</v>
      </c>
      <c r="AY52" s="4" t="s">
        <v>180</v>
      </c>
      <c r="AZ52" s="4">
        <v>60</v>
      </c>
      <c r="BA52" s="5" t="s">
        <v>79</v>
      </c>
      <c r="BB52" s="5" t="s">
        <v>79</v>
      </c>
      <c r="BC52" s="5" t="s">
        <v>79</v>
      </c>
      <c r="BD52" s="5" t="s">
        <v>79</v>
      </c>
      <c r="BE52" s="5" t="s">
        <v>127</v>
      </c>
      <c r="BF52" s="5" t="s">
        <v>79</v>
      </c>
      <c r="BG52" s="5" t="b">
        <v>0</v>
      </c>
    </row>
    <row r="53" spans="2:59" s="5" customFormat="1" ht="12.75">
      <c r="B53"/>
      <c r="C53"/>
      <c r="D53"/>
      <c r="E53"/>
      <c r="F53"/>
      <c r="G53"/>
      <c r="H53"/>
      <c r="I53"/>
      <c r="J53"/>
      <c r="K53"/>
      <c r="L53"/>
      <c r="M53"/>
      <c r="N53"/>
      <c r="O53"/>
      <c r="P53"/>
      <c r="V53" s="12"/>
      <c r="W53" s="12"/>
      <c r="AO53" s="5">
        <v>44</v>
      </c>
      <c r="AP53" s="74" t="s">
        <v>212</v>
      </c>
      <c r="AQ53" s="36" t="s">
        <v>127</v>
      </c>
      <c r="AR53" s="37" t="s">
        <v>79</v>
      </c>
      <c r="AS53" s="37" t="s">
        <v>93</v>
      </c>
      <c r="AT53" s="38" t="s">
        <v>79</v>
      </c>
      <c r="AU53" s="39" t="s">
        <v>172</v>
      </c>
      <c r="AV53" s="39" t="s">
        <v>79</v>
      </c>
      <c r="AW53" s="39">
        <v>24</v>
      </c>
      <c r="AX53" s="39">
        <v>150</v>
      </c>
      <c r="AY53" s="4" t="s">
        <v>180</v>
      </c>
      <c r="AZ53" s="4">
        <v>60</v>
      </c>
      <c r="BA53" s="5">
        <v>1</v>
      </c>
      <c r="BB53" s="5" t="s">
        <v>79</v>
      </c>
      <c r="BC53" s="5" t="s">
        <v>79</v>
      </c>
      <c r="BD53" s="5" t="s">
        <v>79</v>
      </c>
      <c r="BE53" s="5" t="s">
        <v>213</v>
      </c>
      <c r="BF53" s="5" t="s">
        <v>79</v>
      </c>
      <c r="BG53" s="5" t="b">
        <v>0</v>
      </c>
    </row>
    <row r="54" spans="2:59" s="5" customFormat="1" ht="12.75">
      <c r="B54"/>
      <c r="C54"/>
      <c r="D54"/>
      <c r="E54"/>
      <c r="F54"/>
      <c r="G54"/>
      <c r="H54"/>
      <c r="I54"/>
      <c r="J54"/>
      <c r="K54"/>
      <c r="L54"/>
      <c r="M54"/>
      <c r="N54"/>
      <c r="O54"/>
      <c r="P54"/>
      <c r="V54" s="12"/>
      <c r="W54" s="12"/>
      <c r="AO54" s="5">
        <v>45</v>
      </c>
      <c r="AP54" s="74" t="s">
        <v>214</v>
      </c>
      <c r="AQ54" s="36" t="s">
        <v>215</v>
      </c>
      <c r="AR54" s="37" t="s">
        <v>79</v>
      </c>
      <c r="AS54" s="37" t="s">
        <v>79</v>
      </c>
      <c r="AT54" s="38" t="s">
        <v>157</v>
      </c>
      <c r="AU54" s="39" t="s">
        <v>172</v>
      </c>
      <c r="AV54" s="39" t="s">
        <v>79</v>
      </c>
      <c r="AW54" s="39" t="s">
        <v>79</v>
      </c>
      <c r="AX54" s="39" t="s">
        <v>79</v>
      </c>
      <c r="AY54" s="4" t="s">
        <v>79</v>
      </c>
      <c r="AZ54" s="4" t="s">
        <v>79</v>
      </c>
      <c r="BA54" s="5" t="s">
        <v>79</v>
      </c>
      <c r="BB54" s="5" t="s">
        <v>79</v>
      </c>
      <c r="BC54" s="5" t="s">
        <v>79</v>
      </c>
      <c r="BD54" s="5" t="s">
        <v>79</v>
      </c>
      <c r="BE54" s="5" t="s">
        <v>94</v>
      </c>
      <c r="BF54" s="5" t="s">
        <v>189</v>
      </c>
      <c r="BG54" s="5" t="b">
        <v>0</v>
      </c>
    </row>
    <row r="55" spans="2:59" s="5" customFormat="1" ht="12.75">
      <c r="B55"/>
      <c r="C55"/>
      <c r="D55"/>
      <c r="E55"/>
      <c r="F55"/>
      <c r="G55"/>
      <c r="H55"/>
      <c r="I55"/>
      <c r="J55"/>
      <c r="K55"/>
      <c r="L55"/>
      <c r="M55"/>
      <c r="N55"/>
      <c r="O55"/>
      <c r="P55"/>
      <c r="V55" s="12"/>
      <c r="W55" s="12"/>
      <c r="AO55" s="5">
        <v>46</v>
      </c>
      <c r="AP55" s="74" t="s">
        <v>216</v>
      </c>
      <c r="AQ55" s="36" t="s">
        <v>215</v>
      </c>
      <c r="AR55" s="37" t="s">
        <v>79</v>
      </c>
      <c r="AS55" s="37" t="s">
        <v>79</v>
      </c>
      <c r="AT55" s="38" t="s">
        <v>79</v>
      </c>
      <c r="AU55" s="39" t="s">
        <v>172</v>
      </c>
      <c r="AV55" s="39" t="s">
        <v>79</v>
      </c>
      <c r="AW55" s="39">
        <v>24</v>
      </c>
      <c r="AX55" s="39">
        <v>150</v>
      </c>
      <c r="AY55" s="4" t="s">
        <v>180</v>
      </c>
      <c r="AZ55" s="4">
        <v>60</v>
      </c>
      <c r="BA55" s="5" t="s">
        <v>79</v>
      </c>
      <c r="BB55" s="5" t="s">
        <v>79</v>
      </c>
      <c r="BC55" s="5" t="s">
        <v>79</v>
      </c>
      <c r="BD55" s="5" t="s">
        <v>79</v>
      </c>
      <c r="BE55" s="5" t="s">
        <v>217</v>
      </c>
      <c r="BF55" s="5" t="s">
        <v>79</v>
      </c>
      <c r="BG55" s="5" t="b">
        <v>0</v>
      </c>
    </row>
    <row r="56" spans="2:59" s="5" customFormat="1" ht="12.75">
      <c r="B56"/>
      <c r="C56"/>
      <c r="D56"/>
      <c r="E56"/>
      <c r="F56"/>
      <c r="G56"/>
      <c r="H56"/>
      <c r="I56"/>
      <c r="J56"/>
      <c r="K56"/>
      <c r="L56"/>
      <c r="M56"/>
      <c r="N56"/>
      <c r="O56"/>
      <c r="P56"/>
      <c r="V56" s="12"/>
      <c r="W56" s="12"/>
      <c r="AO56" s="5">
        <v>47</v>
      </c>
      <c r="AP56" s="74" t="s">
        <v>218</v>
      </c>
      <c r="AQ56" s="36" t="s">
        <v>215</v>
      </c>
      <c r="AR56" s="37" t="s">
        <v>79</v>
      </c>
      <c r="AS56" s="37" t="s">
        <v>93</v>
      </c>
      <c r="AT56" s="38" t="s">
        <v>79</v>
      </c>
      <c r="AU56" s="39" t="s">
        <v>172</v>
      </c>
      <c r="AV56" s="39" t="s">
        <v>79</v>
      </c>
      <c r="AW56" s="39">
        <v>24</v>
      </c>
      <c r="AX56" s="39">
        <v>150</v>
      </c>
      <c r="AY56" s="4" t="s">
        <v>180</v>
      </c>
      <c r="AZ56" s="4">
        <v>60</v>
      </c>
      <c r="BA56" s="5">
        <v>1</v>
      </c>
      <c r="BB56" s="5" t="s">
        <v>79</v>
      </c>
      <c r="BC56" s="5" t="s">
        <v>79</v>
      </c>
      <c r="BD56" s="5" t="s">
        <v>79</v>
      </c>
      <c r="BE56" s="5" t="s">
        <v>219</v>
      </c>
      <c r="BF56" s="5" t="s">
        <v>79</v>
      </c>
      <c r="BG56" s="5" t="b">
        <v>0</v>
      </c>
    </row>
    <row r="57" spans="2:59" s="5" customFormat="1" ht="12.75">
      <c r="B57"/>
      <c r="C57"/>
      <c r="D57"/>
      <c r="E57"/>
      <c r="F57"/>
      <c r="G57"/>
      <c r="H57"/>
      <c r="I57"/>
      <c r="J57"/>
      <c r="K57"/>
      <c r="L57"/>
      <c r="M57"/>
      <c r="N57"/>
      <c r="O57"/>
      <c r="P57"/>
      <c r="V57" s="12"/>
      <c r="W57" s="12"/>
      <c r="AO57" s="5">
        <v>48</v>
      </c>
      <c r="AP57" s="74" t="s">
        <v>220</v>
      </c>
      <c r="AQ57" s="36" t="s">
        <v>215</v>
      </c>
      <c r="AR57" s="37" t="s">
        <v>79</v>
      </c>
      <c r="AS57" s="37" t="s">
        <v>132</v>
      </c>
      <c r="AT57" s="38" t="s">
        <v>79</v>
      </c>
      <c r="AU57" s="39" t="s">
        <v>172</v>
      </c>
      <c r="AV57" s="39" t="s">
        <v>79</v>
      </c>
      <c r="AW57" s="39">
        <v>24</v>
      </c>
      <c r="AX57" s="39">
        <v>150</v>
      </c>
      <c r="AY57" s="4" t="s">
        <v>180</v>
      </c>
      <c r="AZ57" s="4">
        <v>60</v>
      </c>
      <c r="BA57" s="5">
        <v>2</v>
      </c>
      <c r="BB57" s="5" t="s">
        <v>79</v>
      </c>
      <c r="BC57" s="5" t="s">
        <v>79</v>
      </c>
      <c r="BD57" s="5" t="s">
        <v>79</v>
      </c>
      <c r="BE57" s="5" t="s">
        <v>219</v>
      </c>
      <c r="BF57" s="5" t="s">
        <v>79</v>
      </c>
      <c r="BG57" s="5" t="b">
        <v>0</v>
      </c>
    </row>
    <row r="58" spans="2:59" s="5" customFormat="1" ht="12.75">
      <c r="B58"/>
      <c r="C58"/>
      <c r="D58"/>
      <c r="E58"/>
      <c r="F58"/>
      <c r="G58"/>
      <c r="H58"/>
      <c r="I58"/>
      <c r="J58"/>
      <c r="K58"/>
      <c r="L58"/>
      <c r="M58"/>
      <c r="N58"/>
      <c r="O58"/>
      <c r="P58"/>
      <c r="V58" s="12"/>
      <c r="W58" s="12"/>
      <c r="AO58" s="5">
        <v>49</v>
      </c>
      <c r="AP58" s="74" t="s">
        <v>221</v>
      </c>
      <c r="AQ58" s="36" t="s">
        <v>79</v>
      </c>
      <c r="AR58" s="37" t="s">
        <v>79</v>
      </c>
      <c r="AS58" s="37" t="s">
        <v>79</v>
      </c>
      <c r="AT58" s="38" t="s">
        <v>79</v>
      </c>
      <c r="AU58" s="39" t="s">
        <v>79</v>
      </c>
      <c r="AV58" s="39" t="s">
        <v>79</v>
      </c>
      <c r="AW58" s="39">
        <v>24</v>
      </c>
      <c r="AX58" s="39">
        <v>150</v>
      </c>
      <c r="AY58" s="4" t="s">
        <v>180</v>
      </c>
      <c r="AZ58" s="4">
        <v>60</v>
      </c>
      <c r="BA58" s="5" t="s">
        <v>79</v>
      </c>
      <c r="BB58" s="5" t="s">
        <v>79</v>
      </c>
      <c r="BC58" s="5" t="s">
        <v>79</v>
      </c>
      <c r="BD58" s="5" t="s">
        <v>79</v>
      </c>
      <c r="BE58" s="5" t="s">
        <v>222</v>
      </c>
      <c r="BF58" s="5" t="s">
        <v>79</v>
      </c>
      <c r="BG58" s="5" t="b">
        <v>0</v>
      </c>
    </row>
    <row r="59" spans="2:59" s="5" customFormat="1" ht="12.75">
      <c r="B59"/>
      <c r="C59"/>
      <c r="D59"/>
      <c r="E59"/>
      <c r="F59"/>
      <c r="G59"/>
      <c r="H59"/>
      <c r="I59"/>
      <c r="J59"/>
      <c r="K59"/>
      <c r="L59"/>
      <c r="M59"/>
      <c r="N59"/>
      <c r="O59"/>
      <c r="P59"/>
      <c r="V59" s="12"/>
      <c r="W59" s="12"/>
      <c r="AO59" s="5">
        <v>50</v>
      </c>
      <c r="AP59" s="77" t="s">
        <v>431</v>
      </c>
      <c r="AQ59" s="14" t="s">
        <v>79</v>
      </c>
      <c r="AR59" s="15" t="s">
        <v>79</v>
      </c>
      <c r="AS59" s="15" t="s">
        <v>79</v>
      </c>
      <c r="AT59" s="16" t="s">
        <v>79</v>
      </c>
      <c r="AU59" s="15" t="s">
        <v>79</v>
      </c>
      <c r="AV59" s="17" t="s">
        <v>79</v>
      </c>
      <c r="AW59" s="17">
        <v>24</v>
      </c>
      <c r="AX59" s="17">
        <v>37</v>
      </c>
      <c r="AY59" s="4">
        <v>180</v>
      </c>
      <c r="AZ59" s="4">
        <v>15</v>
      </c>
      <c r="BA59" s="5" t="s">
        <v>79</v>
      </c>
      <c r="BB59" s="5" t="s">
        <v>79</v>
      </c>
      <c r="BC59" s="5" t="s">
        <v>79</v>
      </c>
      <c r="BD59" s="5" t="s">
        <v>432</v>
      </c>
      <c r="BE59" s="5" t="s">
        <v>144</v>
      </c>
      <c r="BF59" s="5" t="s">
        <v>433</v>
      </c>
      <c r="BG59" s="5" t="b">
        <v>0</v>
      </c>
    </row>
    <row r="60" spans="2:59" s="5" customFormat="1" ht="12.75">
      <c r="B60"/>
      <c r="C60"/>
      <c r="D60"/>
      <c r="E60"/>
      <c r="F60"/>
      <c r="G60"/>
      <c r="H60"/>
      <c r="I60"/>
      <c r="J60"/>
      <c r="K60"/>
      <c r="L60"/>
      <c r="M60"/>
      <c r="N60"/>
      <c r="O60"/>
      <c r="P60"/>
      <c r="V60" s="12"/>
      <c r="W60" s="12"/>
      <c r="AO60" s="5">
        <v>51</v>
      </c>
      <c r="AP60" s="77" t="s">
        <v>434</v>
      </c>
      <c r="AQ60" s="14" t="s">
        <v>127</v>
      </c>
      <c r="AR60" s="15" t="s">
        <v>79</v>
      </c>
      <c r="AS60" s="15" t="s">
        <v>79</v>
      </c>
      <c r="AT60" s="16" t="s">
        <v>79</v>
      </c>
      <c r="AU60" s="15" t="s">
        <v>90</v>
      </c>
      <c r="AV60" s="17" t="s">
        <v>79</v>
      </c>
      <c r="AW60" s="17">
        <v>24</v>
      </c>
      <c r="AX60" s="17">
        <v>54</v>
      </c>
      <c r="AY60" s="4">
        <v>180</v>
      </c>
      <c r="AZ60" s="4">
        <v>30</v>
      </c>
      <c r="BA60" s="5" t="s">
        <v>79</v>
      </c>
      <c r="BB60" s="5" t="s">
        <v>79</v>
      </c>
      <c r="BC60" s="5" t="s">
        <v>79</v>
      </c>
      <c r="BD60" s="5" t="s">
        <v>432</v>
      </c>
      <c r="BE60" s="5" t="s">
        <v>144</v>
      </c>
      <c r="BF60" s="5" t="s">
        <v>433</v>
      </c>
      <c r="BG60" s="5" t="b">
        <v>0</v>
      </c>
    </row>
    <row r="61" spans="2:59" s="5" customFormat="1" ht="12.75">
      <c r="B61"/>
      <c r="C61"/>
      <c r="D61"/>
      <c r="E61"/>
      <c r="F61"/>
      <c r="G61"/>
      <c r="H61"/>
      <c r="I61"/>
      <c r="J61"/>
      <c r="K61"/>
      <c r="L61"/>
      <c r="M61"/>
      <c r="N61"/>
      <c r="O61"/>
      <c r="P61"/>
      <c r="V61" s="12"/>
      <c r="W61" s="12"/>
      <c r="AO61" s="5">
        <v>52</v>
      </c>
      <c r="AP61" s="77" t="s">
        <v>435</v>
      </c>
      <c r="AQ61" s="14" t="s">
        <v>79</v>
      </c>
      <c r="AR61" s="15" t="s">
        <v>79</v>
      </c>
      <c r="AS61" s="15" t="s">
        <v>79</v>
      </c>
      <c r="AT61" s="16" t="s">
        <v>79</v>
      </c>
      <c r="AU61" s="15" t="s">
        <v>79</v>
      </c>
      <c r="AV61" s="17" t="s">
        <v>79</v>
      </c>
      <c r="AW61" s="17">
        <v>24</v>
      </c>
      <c r="AX61" s="17">
        <v>54</v>
      </c>
      <c r="AY61" s="4">
        <v>30</v>
      </c>
      <c r="AZ61" s="4">
        <v>54</v>
      </c>
      <c r="BA61" s="5" t="s">
        <v>79</v>
      </c>
      <c r="BB61" s="5" t="s">
        <v>79</v>
      </c>
      <c r="BC61" s="5" t="s">
        <v>79</v>
      </c>
      <c r="BD61" s="5" t="s">
        <v>432</v>
      </c>
      <c r="BE61" s="5" t="s">
        <v>94</v>
      </c>
      <c r="BF61" s="5" t="s">
        <v>433</v>
      </c>
      <c r="BG61" s="5" t="b">
        <v>0</v>
      </c>
    </row>
    <row r="62" spans="2:59" s="5" customFormat="1" ht="12.75">
      <c r="B62"/>
      <c r="C62"/>
      <c r="D62"/>
      <c r="E62"/>
      <c r="F62"/>
      <c r="G62"/>
      <c r="H62"/>
      <c r="I62"/>
      <c r="J62"/>
      <c r="K62"/>
      <c r="L62"/>
      <c r="M62"/>
      <c r="N62"/>
      <c r="O62"/>
      <c r="P62"/>
      <c r="V62" s="12"/>
      <c r="W62" s="12"/>
      <c r="AO62" s="5">
        <v>53</v>
      </c>
      <c r="AP62" s="77" t="s">
        <v>436</v>
      </c>
      <c r="AQ62" s="14" t="s">
        <v>127</v>
      </c>
      <c r="AR62" s="15" t="s">
        <v>79</v>
      </c>
      <c r="AS62" s="15" t="s">
        <v>79</v>
      </c>
      <c r="AT62" s="16" t="s">
        <v>79</v>
      </c>
      <c r="AU62" s="15" t="s">
        <v>90</v>
      </c>
      <c r="AV62" s="17" t="s">
        <v>79</v>
      </c>
      <c r="AW62" s="17">
        <v>24</v>
      </c>
      <c r="AX62" s="17">
        <v>108</v>
      </c>
      <c r="AY62" s="4">
        <v>180</v>
      </c>
      <c r="AZ62" s="4">
        <v>60</v>
      </c>
      <c r="BA62" s="5" t="s">
        <v>79</v>
      </c>
      <c r="BB62" s="5" t="s">
        <v>79</v>
      </c>
      <c r="BC62" s="5" t="s">
        <v>79</v>
      </c>
      <c r="BD62" s="5" t="s">
        <v>432</v>
      </c>
      <c r="BE62" s="5" t="s">
        <v>127</v>
      </c>
      <c r="BF62" s="5" t="s">
        <v>433</v>
      </c>
      <c r="BG62" s="5" t="b">
        <v>0</v>
      </c>
    </row>
    <row r="63" spans="2:59" s="5" customFormat="1" ht="12.75">
      <c r="B63"/>
      <c r="C63"/>
      <c r="D63"/>
      <c r="E63"/>
      <c r="F63"/>
      <c r="G63"/>
      <c r="H63"/>
      <c r="I63"/>
      <c r="J63"/>
      <c r="K63"/>
      <c r="L63"/>
      <c r="M63"/>
      <c r="N63"/>
      <c r="O63"/>
      <c r="P63"/>
      <c r="V63" s="12"/>
      <c r="W63" s="12"/>
      <c r="AO63" s="5">
        <v>54</v>
      </c>
      <c r="AP63" s="77" t="s">
        <v>437</v>
      </c>
      <c r="AQ63" s="14" t="s">
        <v>79</v>
      </c>
      <c r="AR63" s="15" t="s">
        <v>79</v>
      </c>
      <c r="AS63" s="15" t="s">
        <v>79</v>
      </c>
      <c r="AT63" s="16" t="s">
        <v>79</v>
      </c>
      <c r="AU63" s="15" t="s">
        <v>79</v>
      </c>
      <c r="AV63" s="17" t="s">
        <v>79</v>
      </c>
      <c r="AW63" s="17">
        <v>24</v>
      </c>
      <c r="AX63" s="17">
        <v>108</v>
      </c>
      <c r="AY63" s="4">
        <v>180</v>
      </c>
      <c r="AZ63" s="4">
        <v>60</v>
      </c>
      <c r="BA63" s="5" t="s">
        <v>79</v>
      </c>
      <c r="BB63" s="5" t="s">
        <v>79</v>
      </c>
      <c r="BC63" s="5" t="s">
        <v>79</v>
      </c>
      <c r="BD63" s="5" t="s">
        <v>432</v>
      </c>
      <c r="BE63" s="5" t="s">
        <v>94</v>
      </c>
      <c r="BF63" s="5" t="s">
        <v>433</v>
      </c>
      <c r="BG63" s="5" t="b">
        <v>0</v>
      </c>
    </row>
    <row r="64" spans="2:59" s="5" customFormat="1" ht="12.75">
      <c r="B64"/>
      <c r="C64"/>
      <c r="D64"/>
      <c r="E64"/>
      <c r="F64"/>
      <c r="G64"/>
      <c r="H64"/>
      <c r="I64"/>
      <c r="J64"/>
      <c r="K64"/>
      <c r="L64"/>
      <c r="M64"/>
      <c r="N64"/>
      <c r="O64"/>
      <c r="P64"/>
      <c r="V64" s="12"/>
      <c r="W64" s="12"/>
      <c r="AO64" s="5">
        <v>55</v>
      </c>
      <c r="AP64" s="77" t="s">
        <v>438</v>
      </c>
      <c r="AQ64" s="14" t="s">
        <v>127</v>
      </c>
      <c r="AR64" s="15" t="s">
        <v>79</v>
      </c>
      <c r="AS64" s="15" t="s">
        <v>79</v>
      </c>
      <c r="AT64" s="16" t="s">
        <v>79</v>
      </c>
      <c r="AU64" s="15" t="s">
        <v>90</v>
      </c>
      <c r="AV64" s="17" t="s">
        <v>79</v>
      </c>
      <c r="AW64" s="17">
        <v>24</v>
      </c>
      <c r="AX64" s="17">
        <v>108</v>
      </c>
      <c r="AY64" s="4">
        <v>180</v>
      </c>
      <c r="AZ64" s="4">
        <v>240</v>
      </c>
      <c r="BA64" s="5" t="s">
        <v>79</v>
      </c>
      <c r="BB64" s="5" t="s">
        <v>79</v>
      </c>
      <c r="BC64" s="5" t="s">
        <v>79</v>
      </c>
      <c r="BD64" s="5" t="s">
        <v>432</v>
      </c>
      <c r="BE64" s="5" t="s">
        <v>124</v>
      </c>
      <c r="BF64" s="5" t="s">
        <v>433</v>
      </c>
      <c r="BG64" s="5" t="b">
        <v>0</v>
      </c>
    </row>
    <row r="65" spans="2:59" s="5" customFormat="1" ht="12.75">
      <c r="B65"/>
      <c r="C65"/>
      <c r="D65"/>
      <c r="E65"/>
      <c r="F65"/>
      <c r="G65"/>
      <c r="H65"/>
      <c r="I65"/>
      <c r="J65"/>
      <c r="K65"/>
      <c r="L65"/>
      <c r="M65"/>
      <c r="N65"/>
      <c r="O65"/>
      <c r="P65"/>
      <c r="V65" s="12"/>
      <c r="W65" s="12"/>
      <c r="AO65" s="5">
        <v>56</v>
      </c>
      <c r="AP65" s="77" t="s">
        <v>439</v>
      </c>
      <c r="AQ65" s="14" t="s">
        <v>127</v>
      </c>
      <c r="AR65" s="15" t="s">
        <v>79</v>
      </c>
      <c r="AS65" s="15" t="s">
        <v>79</v>
      </c>
      <c r="AT65" s="16" t="s">
        <v>79</v>
      </c>
      <c r="AU65" s="15" t="s">
        <v>90</v>
      </c>
      <c r="AV65" s="17" t="s">
        <v>79</v>
      </c>
      <c r="AW65" s="17">
        <v>24</v>
      </c>
      <c r="AX65" s="17">
        <v>108</v>
      </c>
      <c r="AY65" s="4">
        <v>180</v>
      </c>
      <c r="AZ65" s="4">
        <v>60</v>
      </c>
      <c r="BA65" s="5" t="s">
        <v>79</v>
      </c>
      <c r="BB65" s="5" t="s">
        <v>79</v>
      </c>
      <c r="BC65" s="5" t="s">
        <v>79</v>
      </c>
      <c r="BD65" s="5" t="s">
        <v>432</v>
      </c>
      <c r="BE65" s="5" t="s">
        <v>127</v>
      </c>
      <c r="BF65" s="5" t="s">
        <v>433</v>
      </c>
      <c r="BG65" s="5" t="b">
        <v>0</v>
      </c>
    </row>
    <row r="66" spans="2:59" s="5" customFormat="1" ht="12.75">
      <c r="B66"/>
      <c r="C66"/>
      <c r="D66"/>
      <c r="E66"/>
      <c r="F66"/>
      <c r="G66"/>
      <c r="H66"/>
      <c r="I66"/>
      <c r="J66"/>
      <c r="K66"/>
      <c r="L66"/>
      <c r="M66"/>
      <c r="N66"/>
      <c r="O66"/>
      <c r="P66"/>
      <c r="V66" s="12"/>
      <c r="W66" s="12"/>
      <c r="AO66" s="5">
        <v>57</v>
      </c>
      <c r="AP66" s="77" t="s">
        <v>440</v>
      </c>
      <c r="AQ66" s="14" t="s">
        <v>127</v>
      </c>
      <c r="AR66" s="15" t="s">
        <v>79</v>
      </c>
      <c r="AS66" s="15" t="s">
        <v>79</v>
      </c>
      <c r="AT66" s="16" t="s">
        <v>79</v>
      </c>
      <c r="AU66" s="15" t="s">
        <v>90</v>
      </c>
      <c r="AV66" s="17" t="s">
        <v>79</v>
      </c>
      <c r="AW66" s="17">
        <v>24</v>
      </c>
      <c r="AX66" s="17">
        <v>108</v>
      </c>
      <c r="AY66" s="4">
        <v>180</v>
      </c>
      <c r="AZ66" s="4">
        <v>60</v>
      </c>
      <c r="BA66" s="5" t="s">
        <v>79</v>
      </c>
      <c r="BB66" s="5" t="s">
        <v>79</v>
      </c>
      <c r="BC66" s="5" t="s">
        <v>79</v>
      </c>
      <c r="BD66" s="5" t="s">
        <v>432</v>
      </c>
      <c r="BE66" s="5" t="s">
        <v>127</v>
      </c>
      <c r="BF66" s="5" t="s">
        <v>433</v>
      </c>
      <c r="BG66" s="5" t="b">
        <v>0</v>
      </c>
    </row>
    <row r="67" spans="2:59" s="5" customFormat="1" ht="12.75">
      <c r="B67"/>
      <c r="C67"/>
      <c r="D67"/>
      <c r="E67"/>
      <c r="F67"/>
      <c r="G67"/>
      <c r="H67"/>
      <c r="I67"/>
      <c r="J67"/>
      <c r="K67"/>
      <c r="L67"/>
      <c r="M67"/>
      <c r="N67"/>
      <c r="O67"/>
      <c r="P67"/>
      <c r="V67" s="12"/>
      <c r="W67" s="12"/>
      <c r="AO67" s="5">
        <v>58</v>
      </c>
      <c r="AP67" s="77" t="s">
        <v>441</v>
      </c>
      <c r="AQ67" s="14" t="s">
        <v>79</v>
      </c>
      <c r="AR67" s="15" t="s">
        <v>79</v>
      </c>
      <c r="AS67" s="15" t="s">
        <v>79</v>
      </c>
      <c r="AT67" s="16" t="s">
        <v>79</v>
      </c>
      <c r="AU67" s="15" t="s">
        <v>79</v>
      </c>
      <c r="AV67" s="17" t="s">
        <v>79</v>
      </c>
      <c r="AW67" s="17">
        <v>120</v>
      </c>
      <c r="AX67" s="17">
        <v>94</v>
      </c>
      <c r="AY67" s="4">
        <v>60</v>
      </c>
      <c r="AZ67" s="4">
        <v>25</v>
      </c>
      <c r="BA67" s="5" t="s">
        <v>79</v>
      </c>
      <c r="BB67" s="5" t="s">
        <v>79</v>
      </c>
      <c r="BC67" s="5" t="s">
        <v>79</v>
      </c>
      <c r="BD67" s="5" t="s">
        <v>296</v>
      </c>
      <c r="BE67" s="5" t="s">
        <v>94</v>
      </c>
      <c r="BF67" s="5" t="s">
        <v>79</v>
      </c>
      <c r="BG67" s="5" t="b">
        <v>0</v>
      </c>
    </row>
    <row r="68" spans="2:59" s="5" customFormat="1" ht="12.75">
      <c r="B68"/>
      <c r="C68"/>
      <c r="D68"/>
      <c r="E68"/>
      <c r="F68"/>
      <c r="G68"/>
      <c r="H68"/>
      <c r="I68"/>
      <c r="J68"/>
      <c r="K68"/>
      <c r="L68"/>
      <c r="M68"/>
      <c r="N68"/>
      <c r="O68"/>
      <c r="P68"/>
      <c r="V68" s="12"/>
      <c r="W68" s="12"/>
      <c r="AO68" s="5">
        <v>59</v>
      </c>
      <c r="AP68" s="77" t="s">
        <v>442</v>
      </c>
      <c r="AQ68" s="14" t="s">
        <v>79</v>
      </c>
      <c r="AR68" s="15" t="s">
        <v>79</v>
      </c>
      <c r="AS68" s="15" t="s">
        <v>79</v>
      </c>
      <c r="AT68" s="16" t="s">
        <v>79</v>
      </c>
      <c r="AU68" s="15" t="s">
        <v>79</v>
      </c>
      <c r="AV68" s="17" t="s">
        <v>79</v>
      </c>
      <c r="AW68" s="17">
        <v>240</v>
      </c>
      <c r="AX68" s="17">
        <v>94</v>
      </c>
      <c r="AY68" s="4">
        <v>60</v>
      </c>
      <c r="AZ68" s="4">
        <v>25</v>
      </c>
      <c r="BA68" s="5" t="s">
        <v>79</v>
      </c>
      <c r="BB68" s="5" t="s">
        <v>79</v>
      </c>
      <c r="BC68" s="5" t="s">
        <v>79</v>
      </c>
      <c r="BD68" s="5" t="s">
        <v>296</v>
      </c>
      <c r="BE68" s="5" t="s">
        <v>94</v>
      </c>
      <c r="BF68" s="5" t="s">
        <v>79</v>
      </c>
      <c r="BG68" s="5" t="b">
        <v>0</v>
      </c>
    </row>
    <row r="69" spans="2:59" s="5" customFormat="1" ht="12.75">
      <c r="B69"/>
      <c r="C69"/>
      <c r="D69"/>
      <c r="E69"/>
      <c r="F69"/>
      <c r="G69"/>
      <c r="H69"/>
      <c r="I69"/>
      <c r="J69"/>
      <c r="K69"/>
      <c r="L69"/>
      <c r="M69"/>
      <c r="N69"/>
      <c r="O69"/>
      <c r="P69"/>
      <c r="V69" s="12"/>
      <c r="W69" s="12"/>
      <c r="AO69" s="5">
        <v>60</v>
      </c>
      <c r="AP69" s="77" t="s">
        <v>443</v>
      </c>
      <c r="AQ69" s="14" t="s">
        <v>89</v>
      </c>
      <c r="AR69" s="15" t="s">
        <v>109</v>
      </c>
      <c r="AS69" s="15" t="s">
        <v>79</v>
      </c>
      <c r="AT69" s="16" t="s">
        <v>79</v>
      </c>
      <c r="AU69" s="15" t="s">
        <v>90</v>
      </c>
      <c r="AV69" s="17" t="s">
        <v>79</v>
      </c>
      <c r="AW69" s="17">
        <v>120</v>
      </c>
      <c r="AX69" s="17">
        <v>50</v>
      </c>
      <c r="AY69" s="4">
        <v>160</v>
      </c>
      <c r="AZ69" s="4">
        <v>60</v>
      </c>
      <c r="BA69" s="5" t="s">
        <v>79</v>
      </c>
      <c r="BB69" s="5" t="s">
        <v>79</v>
      </c>
      <c r="BC69" s="5" t="s">
        <v>79</v>
      </c>
      <c r="BD69" s="5" t="s">
        <v>296</v>
      </c>
      <c r="BE69" s="5" t="s">
        <v>112</v>
      </c>
      <c r="BF69" s="5" t="s">
        <v>79</v>
      </c>
      <c r="BG69" s="5" t="b">
        <v>0</v>
      </c>
    </row>
    <row r="70" spans="2:59" s="5" customFormat="1" ht="12.75">
      <c r="B70"/>
      <c r="C70"/>
      <c r="D70"/>
      <c r="E70"/>
      <c r="F70"/>
      <c r="G70"/>
      <c r="H70"/>
      <c r="I70"/>
      <c r="J70"/>
      <c r="K70"/>
      <c r="L70"/>
      <c r="M70"/>
      <c r="N70"/>
      <c r="O70"/>
      <c r="P70"/>
      <c r="V70" s="12"/>
      <c r="W70" s="12"/>
      <c r="AO70" s="5">
        <v>61</v>
      </c>
      <c r="AP70" s="77" t="s">
        <v>444</v>
      </c>
      <c r="AQ70" s="14" t="s">
        <v>89</v>
      </c>
      <c r="AR70" s="15" t="s">
        <v>104</v>
      </c>
      <c r="AS70" s="15" t="s">
        <v>79</v>
      </c>
      <c r="AT70" s="16" t="s">
        <v>79</v>
      </c>
      <c r="AU70" s="15" t="s">
        <v>90</v>
      </c>
      <c r="AV70" s="17" t="s">
        <v>79</v>
      </c>
      <c r="AW70" s="17">
        <v>208</v>
      </c>
      <c r="AX70" s="17">
        <v>50</v>
      </c>
      <c r="AY70" s="4">
        <v>160</v>
      </c>
      <c r="AZ70" s="4">
        <v>60</v>
      </c>
      <c r="BA70" s="5" t="s">
        <v>79</v>
      </c>
      <c r="BB70" s="5" t="s">
        <v>79</v>
      </c>
      <c r="BC70" s="5" t="s">
        <v>79</v>
      </c>
      <c r="BD70" s="5" t="s">
        <v>296</v>
      </c>
      <c r="BE70" s="5" t="s">
        <v>105</v>
      </c>
      <c r="BF70" s="5" t="s">
        <v>79</v>
      </c>
      <c r="BG70" s="5" t="b">
        <v>0</v>
      </c>
    </row>
    <row r="71" spans="2:59" s="5" customFormat="1" ht="12.75">
      <c r="B71"/>
      <c r="C71"/>
      <c r="D71"/>
      <c r="E71"/>
      <c r="F71"/>
      <c r="G71"/>
      <c r="H71"/>
      <c r="I71"/>
      <c r="J71"/>
      <c r="K71"/>
      <c r="L71"/>
      <c r="M71"/>
      <c r="N71"/>
      <c r="O71"/>
      <c r="P71"/>
      <c r="V71" s="12"/>
      <c r="W71" s="12"/>
      <c r="AO71" s="5">
        <v>62</v>
      </c>
      <c r="AP71" s="77" t="s">
        <v>445</v>
      </c>
      <c r="AQ71" s="14" t="s">
        <v>89</v>
      </c>
      <c r="AR71" s="15" t="s">
        <v>104</v>
      </c>
      <c r="AS71" s="15" t="s">
        <v>79</v>
      </c>
      <c r="AT71" s="16" t="s">
        <v>79</v>
      </c>
      <c r="AU71" s="15" t="s">
        <v>90</v>
      </c>
      <c r="AV71" s="17" t="s">
        <v>79</v>
      </c>
      <c r="AW71" s="17">
        <v>240</v>
      </c>
      <c r="AX71" s="17">
        <v>50</v>
      </c>
      <c r="AY71" s="4">
        <v>160</v>
      </c>
      <c r="AZ71" s="4">
        <v>60</v>
      </c>
      <c r="BA71" s="5" t="s">
        <v>79</v>
      </c>
      <c r="BB71" s="5" t="s">
        <v>79</v>
      </c>
      <c r="BC71" s="5" t="s">
        <v>79</v>
      </c>
      <c r="BD71" s="5" t="s">
        <v>296</v>
      </c>
      <c r="BE71" s="5" t="s">
        <v>105</v>
      </c>
      <c r="BF71" s="5" t="s">
        <v>79</v>
      </c>
      <c r="BG71" s="5" t="b">
        <v>0</v>
      </c>
    </row>
    <row r="72" spans="2:59" s="5" customFormat="1" ht="12.75">
      <c r="B72"/>
      <c r="C72"/>
      <c r="D72"/>
      <c r="E72"/>
      <c r="F72"/>
      <c r="G72"/>
      <c r="H72"/>
      <c r="I72"/>
      <c r="J72"/>
      <c r="K72"/>
      <c r="L72"/>
      <c r="M72"/>
      <c r="N72"/>
      <c r="O72"/>
      <c r="P72"/>
      <c r="V72" s="12"/>
      <c r="W72" s="12"/>
      <c r="AO72" s="5">
        <v>63</v>
      </c>
      <c r="AP72" s="77" t="s">
        <v>446</v>
      </c>
      <c r="AQ72" s="14" t="s">
        <v>89</v>
      </c>
      <c r="AR72" s="15" t="s">
        <v>109</v>
      </c>
      <c r="AS72" s="15" t="s">
        <v>79</v>
      </c>
      <c r="AT72" s="16" t="s">
        <v>79</v>
      </c>
      <c r="AU72" s="15" t="s">
        <v>90</v>
      </c>
      <c r="AV72" s="17" t="s">
        <v>79</v>
      </c>
      <c r="AW72" s="17">
        <v>120</v>
      </c>
      <c r="AX72" s="17">
        <v>50</v>
      </c>
      <c r="AY72" s="4">
        <v>160</v>
      </c>
      <c r="AZ72" s="4">
        <v>60</v>
      </c>
      <c r="BA72" s="5" t="s">
        <v>79</v>
      </c>
      <c r="BB72" s="5" t="s">
        <v>79</v>
      </c>
      <c r="BC72" s="5" t="s">
        <v>79</v>
      </c>
      <c r="BD72" s="5" t="s">
        <v>296</v>
      </c>
      <c r="BE72" s="5" t="s">
        <v>110</v>
      </c>
      <c r="BF72" s="5" t="s">
        <v>79</v>
      </c>
      <c r="BG72" s="5" t="b">
        <v>0</v>
      </c>
    </row>
    <row r="73" spans="2:59" s="5" customFormat="1" ht="12.75">
      <c r="B73"/>
      <c r="C73"/>
      <c r="D73"/>
      <c r="E73"/>
      <c r="F73"/>
      <c r="G73"/>
      <c r="H73"/>
      <c r="I73"/>
      <c r="J73"/>
      <c r="K73"/>
      <c r="L73"/>
      <c r="M73"/>
      <c r="N73"/>
      <c r="O73"/>
      <c r="P73"/>
      <c r="V73" s="12"/>
      <c r="W73" s="12"/>
      <c r="AO73" s="5">
        <v>64</v>
      </c>
      <c r="AP73" s="77" t="s">
        <v>447</v>
      </c>
      <c r="AQ73" s="14" t="s">
        <v>89</v>
      </c>
      <c r="AR73" s="15" t="s">
        <v>129</v>
      </c>
      <c r="AS73" s="15" t="s">
        <v>79</v>
      </c>
      <c r="AT73" s="16" t="s">
        <v>79</v>
      </c>
      <c r="AU73" s="15" t="s">
        <v>90</v>
      </c>
      <c r="AV73" s="17" t="s">
        <v>79</v>
      </c>
      <c r="AW73" s="17">
        <v>220</v>
      </c>
      <c r="AX73" s="17">
        <v>50</v>
      </c>
      <c r="AY73" s="4">
        <v>160</v>
      </c>
      <c r="AZ73" s="4">
        <v>60</v>
      </c>
      <c r="BA73" s="5" t="s">
        <v>79</v>
      </c>
      <c r="BB73" s="5" t="s">
        <v>79</v>
      </c>
      <c r="BC73" s="5" t="s">
        <v>79</v>
      </c>
      <c r="BD73" s="5" t="s">
        <v>296</v>
      </c>
      <c r="BE73" s="5" t="s">
        <v>94</v>
      </c>
      <c r="BF73" s="5" t="s">
        <v>79</v>
      </c>
      <c r="BG73" s="5" t="b">
        <v>0</v>
      </c>
    </row>
    <row r="74" spans="2:59" s="5" customFormat="1" ht="12.75">
      <c r="B74"/>
      <c r="C74"/>
      <c r="D74"/>
      <c r="E74"/>
      <c r="F74"/>
      <c r="G74"/>
      <c r="H74"/>
      <c r="I74"/>
      <c r="J74"/>
      <c r="K74"/>
      <c r="L74"/>
      <c r="M74"/>
      <c r="N74"/>
      <c r="O74"/>
      <c r="P74"/>
      <c r="V74" s="12"/>
      <c r="W74" s="12"/>
      <c r="AO74" s="5">
        <v>65</v>
      </c>
      <c r="AP74" s="77" t="s">
        <v>448</v>
      </c>
      <c r="AQ74" s="14" t="s">
        <v>89</v>
      </c>
      <c r="AR74" s="15" t="s">
        <v>109</v>
      </c>
      <c r="AS74" s="15" t="s">
        <v>79</v>
      </c>
      <c r="AT74" s="16" t="s">
        <v>79</v>
      </c>
      <c r="AU74" s="15" t="s">
        <v>147</v>
      </c>
      <c r="AV74" s="17" t="s">
        <v>79</v>
      </c>
      <c r="AW74" s="17">
        <v>120</v>
      </c>
      <c r="AX74" s="17">
        <v>50</v>
      </c>
      <c r="AY74" s="4">
        <v>60</v>
      </c>
      <c r="AZ74" s="4">
        <v>60</v>
      </c>
      <c r="BA74" s="5" t="s">
        <v>79</v>
      </c>
      <c r="BB74" s="5" t="s">
        <v>79</v>
      </c>
      <c r="BC74" s="5" t="s">
        <v>79</v>
      </c>
      <c r="BD74" s="5" t="s">
        <v>296</v>
      </c>
      <c r="BE74" s="5" t="s">
        <v>105</v>
      </c>
      <c r="BF74" s="5" t="s">
        <v>449</v>
      </c>
      <c r="BG74" s="5" t="b">
        <v>0</v>
      </c>
    </row>
    <row r="75" spans="2:59" s="5" customFormat="1" ht="12.75">
      <c r="B75"/>
      <c r="C75"/>
      <c r="D75"/>
      <c r="E75"/>
      <c r="F75"/>
      <c r="G75"/>
      <c r="H75"/>
      <c r="I75"/>
      <c r="J75"/>
      <c r="K75"/>
      <c r="L75"/>
      <c r="M75"/>
      <c r="N75"/>
      <c r="O75"/>
      <c r="P75"/>
      <c r="V75" s="12"/>
      <c r="W75" s="12"/>
      <c r="AO75" s="5">
        <v>66</v>
      </c>
      <c r="AP75" s="77" t="s">
        <v>450</v>
      </c>
      <c r="AQ75" s="14" t="s">
        <v>89</v>
      </c>
      <c r="AR75" s="15" t="s">
        <v>129</v>
      </c>
      <c r="AS75" s="15" t="s">
        <v>79</v>
      </c>
      <c r="AT75" s="16" t="s">
        <v>79</v>
      </c>
      <c r="AU75" s="15" t="s">
        <v>147</v>
      </c>
      <c r="AV75" s="17" t="s">
        <v>79</v>
      </c>
      <c r="AW75" s="17">
        <v>220</v>
      </c>
      <c r="AX75" s="17">
        <v>50</v>
      </c>
      <c r="AY75" s="4">
        <v>60</v>
      </c>
      <c r="AZ75" s="4">
        <v>60</v>
      </c>
      <c r="BA75" s="5" t="s">
        <v>79</v>
      </c>
      <c r="BB75" s="5" t="s">
        <v>79</v>
      </c>
      <c r="BC75" s="5" t="s">
        <v>79</v>
      </c>
      <c r="BD75" s="5" t="s">
        <v>296</v>
      </c>
      <c r="BE75" s="5" t="s">
        <v>94</v>
      </c>
      <c r="BF75" s="5" t="s">
        <v>449</v>
      </c>
      <c r="BG75" s="5" t="b">
        <v>0</v>
      </c>
    </row>
    <row r="76" spans="2:59" s="5" customFormat="1" ht="12.75">
      <c r="B76"/>
      <c r="C76"/>
      <c r="D76"/>
      <c r="E76"/>
      <c r="F76"/>
      <c r="G76"/>
      <c r="H76"/>
      <c r="I76"/>
      <c r="J76"/>
      <c r="K76"/>
      <c r="L76"/>
      <c r="M76"/>
      <c r="N76"/>
      <c r="O76"/>
      <c r="P76"/>
      <c r="V76" s="12"/>
      <c r="W76" s="12"/>
      <c r="AO76" s="5">
        <v>67</v>
      </c>
      <c r="AP76" s="77" t="s">
        <v>451</v>
      </c>
      <c r="AQ76" s="14" t="s">
        <v>89</v>
      </c>
      <c r="AR76" s="15" t="s">
        <v>109</v>
      </c>
      <c r="AS76" s="15" t="s">
        <v>79</v>
      </c>
      <c r="AT76" s="16" t="s">
        <v>79</v>
      </c>
      <c r="AU76" s="15" t="s">
        <v>90</v>
      </c>
      <c r="AV76" s="17" t="s">
        <v>79</v>
      </c>
      <c r="AW76" s="17">
        <v>120</v>
      </c>
      <c r="AX76" s="17">
        <v>50</v>
      </c>
      <c r="AY76" s="4">
        <v>160</v>
      </c>
      <c r="AZ76" s="4">
        <v>60</v>
      </c>
      <c r="BA76" s="5" t="s">
        <v>79</v>
      </c>
      <c r="BB76" s="5" t="s">
        <v>79</v>
      </c>
      <c r="BC76" s="5" t="s">
        <v>79</v>
      </c>
      <c r="BD76" s="5" t="s">
        <v>296</v>
      </c>
      <c r="BE76" s="5" t="s">
        <v>110</v>
      </c>
      <c r="BF76" s="5" t="s">
        <v>79</v>
      </c>
      <c r="BG76" s="5" t="b">
        <v>0</v>
      </c>
    </row>
    <row r="77" spans="2:59" s="5" customFormat="1" ht="12.75">
      <c r="B77"/>
      <c r="C77"/>
      <c r="D77"/>
      <c r="E77"/>
      <c r="F77"/>
      <c r="G77"/>
      <c r="H77"/>
      <c r="I77"/>
      <c r="J77"/>
      <c r="K77"/>
      <c r="L77"/>
      <c r="M77"/>
      <c r="N77"/>
      <c r="O77"/>
      <c r="P77"/>
      <c r="V77" s="12"/>
      <c r="W77" s="12"/>
      <c r="AO77" s="5">
        <v>68</v>
      </c>
      <c r="AP77" s="77" t="s">
        <v>452</v>
      </c>
      <c r="AQ77" s="14" t="s">
        <v>89</v>
      </c>
      <c r="AR77" s="15" t="s">
        <v>109</v>
      </c>
      <c r="AS77" s="15" t="s">
        <v>79</v>
      </c>
      <c r="AT77" s="16" t="s">
        <v>79</v>
      </c>
      <c r="AU77" s="15" t="s">
        <v>90</v>
      </c>
      <c r="AV77" s="17" t="s">
        <v>79</v>
      </c>
      <c r="AW77" s="17">
        <v>120</v>
      </c>
      <c r="AX77" s="17">
        <v>50</v>
      </c>
      <c r="AY77" s="4">
        <v>160</v>
      </c>
      <c r="AZ77" s="4">
        <v>60</v>
      </c>
      <c r="BA77" s="5" t="s">
        <v>79</v>
      </c>
      <c r="BB77" s="5" t="s">
        <v>79</v>
      </c>
      <c r="BC77" s="5" t="s">
        <v>79</v>
      </c>
      <c r="BD77" s="5" t="s">
        <v>296</v>
      </c>
      <c r="BE77" s="5" t="s">
        <v>110</v>
      </c>
      <c r="BF77" s="5" t="s">
        <v>79</v>
      </c>
      <c r="BG77" s="5" t="b">
        <v>0</v>
      </c>
    </row>
    <row r="78" spans="2:59" s="5" customFormat="1" ht="12.75">
      <c r="B78"/>
      <c r="C78"/>
      <c r="D78"/>
      <c r="E78"/>
      <c r="F78"/>
      <c r="G78"/>
      <c r="H78"/>
      <c r="I78"/>
      <c r="J78"/>
      <c r="K78"/>
      <c r="L78"/>
      <c r="M78"/>
      <c r="N78"/>
      <c r="O78"/>
      <c r="P78"/>
      <c r="V78" s="12"/>
      <c r="W78" s="12"/>
      <c r="AO78" s="5">
        <v>69</v>
      </c>
      <c r="AP78" s="77" t="s">
        <v>382</v>
      </c>
      <c r="AQ78" s="14" t="s">
        <v>89</v>
      </c>
      <c r="AR78" s="15" t="s">
        <v>109</v>
      </c>
      <c r="AS78" s="15" t="s">
        <v>79</v>
      </c>
      <c r="AT78" s="16" t="s">
        <v>79</v>
      </c>
      <c r="AU78" s="15" t="s">
        <v>90</v>
      </c>
      <c r="AV78" s="17" t="s">
        <v>79</v>
      </c>
      <c r="AW78" s="17">
        <v>120</v>
      </c>
      <c r="AX78" s="17">
        <v>50</v>
      </c>
      <c r="AY78" s="4">
        <v>160</v>
      </c>
      <c r="AZ78" s="4">
        <v>60</v>
      </c>
      <c r="BA78" s="5" t="s">
        <v>79</v>
      </c>
      <c r="BB78" s="5" t="s">
        <v>79</v>
      </c>
      <c r="BC78" s="5" t="s">
        <v>79</v>
      </c>
      <c r="BD78" s="5" t="s">
        <v>296</v>
      </c>
      <c r="BE78" s="5" t="s">
        <v>110</v>
      </c>
      <c r="BF78" s="5" t="s">
        <v>79</v>
      </c>
      <c r="BG78" s="5" t="b">
        <v>0</v>
      </c>
    </row>
    <row r="79" spans="2:59" s="5" customFormat="1" ht="12.75">
      <c r="B79"/>
      <c r="C79"/>
      <c r="D79"/>
      <c r="E79"/>
      <c r="F79"/>
      <c r="G79"/>
      <c r="H79"/>
      <c r="I79"/>
      <c r="J79"/>
      <c r="K79"/>
      <c r="L79"/>
      <c r="M79"/>
      <c r="N79"/>
      <c r="O79"/>
      <c r="P79"/>
      <c r="V79" s="12"/>
      <c r="W79" s="12"/>
      <c r="AO79" s="5">
        <v>70</v>
      </c>
      <c r="AP79" s="77" t="s">
        <v>383</v>
      </c>
      <c r="AQ79" s="14" t="s">
        <v>89</v>
      </c>
      <c r="AR79" s="15" t="s">
        <v>104</v>
      </c>
      <c r="AS79" s="15" t="s">
        <v>79</v>
      </c>
      <c r="AT79" s="16" t="s">
        <v>79</v>
      </c>
      <c r="AU79" s="15" t="s">
        <v>90</v>
      </c>
      <c r="AV79" s="17" t="s">
        <v>79</v>
      </c>
      <c r="AW79" s="17">
        <v>208</v>
      </c>
      <c r="AX79" s="17">
        <v>50</v>
      </c>
      <c r="AY79" s="4">
        <v>160</v>
      </c>
      <c r="AZ79" s="4">
        <v>60</v>
      </c>
      <c r="BA79" s="5" t="s">
        <v>79</v>
      </c>
      <c r="BB79" s="5" t="s">
        <v>79</v>
      </c>
      <c r="BC79" s="5" t="s">
        <v>79</v>
      </c>
      <c r="BD79" s="5" t="s">
        <v>296</v>
      </c>
      <c r="BE79" s="5" t="s">
        <v>105</v>
      </c>
      <c r="BF79" s="5" t="s">
        <v>79</v>
      </c>
      <c r="BG79" s="5" t="b">
        <v>0</v>
      </c>
    </row>
    <row r="80" spans="2:59" s="5" customFormat="1" ht="12.75">
      <c r="B80"/>
      <c r="C80"/>
      <c r="D80"/>
      <c r="E80"/>
      <c r="F80"/>
      <c r="G80"/>
      <c r="H80"/>
      <c r="I80"/>
      <c r="J80"/>
      <c r="K80"/>
      <c r="L80"/>
      <c r="M80"/>
      <c r="N80"/>
      <c r="O80"/>
      <c r="P80"/>
      <c r="V80" s="12"/>
      <c r="W80" s="12"/>
      <c r="AO80" s="5">
        <v>71</v>
      </c>
      <c r="AP80" s="77" t="s">
        <v>384</v>
      </c>
      <c r="AQ80" s="14" t="s">
        <v>89</v>
      </c>
      <c r="AR80" s="15" t="s">
        <v>129</v>
      </c>
      <c r="AS80" s="15" t="s">
        <v>79</v>
      </c>
      <c r="AT80" s="16" t="s">
        <v>79</v>
      </c>
      <c r="AU80" s="15" t="s">
        <v>90</v>
      </c>
      <c r="AV80" s="17" t="s">
        <v>79</v>
      </c>
      <c r="AW80" s="17">
        <v>220</v>
      </c>
      <c r="AX80" s="17">
        <v>50</v>
      </c>
      <c r="AY80" s="4">
        <v>160</v>
      </c>
      <c r="AZ80" s="4">
        <v>60</v>
      </c>
      <c r="BA80" s="5" t="s">
        <v>79</v>
      </c>
      <c r="BB80" s="5" t="s">
        <v>79</v>
      </c>
      <c r="BC80" s="5" t="s">
        <v>79</v>
      </c>
      <c r="BD80" s="5" t="s">
        <v>296</v>
      </c>
      <c r="BE80" s="5" t="s">
        <v>94</v>
      </c>
      <c r="BF80" s="5" t="s">
        <v>79</v>
      </c>
      <c r="BG80" s="5" t="b">
        <v>0</v>
      </c>
    </row>
    <row r="81" spans="2:59" s="5" customFormat="1" ht="12.75">
      <c r="B81"/>
      <c r="C81"/>
      <c r="D81"/>
      <c r="E81"/>
      <c r="F81"/>
      <c r="G81"/>
      <c r="H81"/>
      <c r="I81"/>
      <c r="J81"/>
      <c r="K81"/>
      <c r="L81"/>
      <c r="M81"/>
      <c r="N81"/>
      <c r="O81"/>
      <c r="P81"/>
      <c r="V81" s="12"/>
      <c r="W81" s="12"/>
      <c r="AO81" s="5">
        <v>72</v>
      </c>
      <c r="AP81" s="77" t="s">
        <v>385</v>
      </c>
      <c r="AQ81" s="14" t="s">
        <v>89</v>
      </c>
      <c r="AR81" s="15" t="s">
        <v>109</v>
      </c>
      <c r="AS81" s="15" t="s">
        <v>79</v>
      </c>
      <c r="AT81" s="16" t="s">
        <v>79</v>
      </c>
      <c r="AU81" s="15" t="s">
        <v>147</v>
      </c>
      <c r="AV81" s="17" t="s">
        <v>79</v>
      </c>
      <c r="AW81" s="17">
        <v>120</v>
      </c>
      <c r="AX81" s="17">
        <v>50</v>
      </c>
      <c r="AY81" s="4">
        <v>90</v>
      </c>
      <c r="AZ81" s="4">
        <v>30</v>
      </c>
      <c r="BA81" s="5" t="s">
        <v>79</v>
      </c>
      <c r="BB81" s="5" t="s">
        <v>79</v>
      </c>
      <c r="BC81" s="5" t="s">
        <v>79</v>
      </c>
      <c r="BD81" s="5" t="s">
        <v>296</v>
      </c>
      <c r="BE81" s="5" t="s">
        <v>386</v>
      </c>
      <c r="BF81" s="5" t="s">
        <v>79</v>
      </c>
      <c r="BG81" s="5" t="b">
        <v>0</v>
      </c>
    </row>
    <row r="82" spans="2:59" s="5" customFormat="1" ht="12.75">
      <c r="B82"/>
      <c r="C82"/>
      <c r="D82"/>
      <c r="E82"/>
      <c r="F82"/>
      <c r="G82"/>
      <c r="H82"/>
      <c r="I82"/>
      <c r="J82"/>
      <c r="K82"/>
      <c r="L82"/>
      <c r="M82"/>
      <c r="N82"/>
      <c r="O82"/>
      <c r="P82"/>
      <c r="V82" s="12"/>
      <c r="W82" s="12"/>
      <c r="AO82" s="5">
        <v>73</v>
      </c>
      <c r="AP82" s="77" t="s">
        <v>387</v>
      </c>
      <c r="AQ82" s="14" t="s">
        <v>89</v>
      </c>
      <c r="AR82" s="15" t="s">
        <v>104</v>
      </c>
      <c r="AS82" s="15" t="s">
        <v>79</v>
      </c>
      <c r="AT82" s="16" t="s">
        <v>79</v>
      </c>
      <c r="AU82" s="15" t="s">
        <v>147</v>
      </c>
      <c r="AV82" s="17" t="s">
        <v>79</v>
      </c>
      <c r="AW82" s="17">
        <v>208</v>
      </c>
      <c r="AX82" s="17">
        <v>50</v>
      </c>
      <c r="AY82" s="4">
        <v>90</v>
      </c>
      <c r="AZ82" s="4">
        <v>30</v>
      </c>
      <c r="BA82" s="5" t="s">
        <v>79</v>
      </c>
      <c r="BB82" s="5" t="s">
        <v>79</v>
      </c>
      <c r="BC82" s="5" t="s">
        <v>79</v>
      </c>
      <c r="BD82" s="5" t="s">
        <v>296</v>
      </c>
      <c r="BE82" s="5" t="s">
        <v>386</v>
      </c>
      <c r="BF82" s="5" t="s">
        <v>79</v>
      </c>
      <c r="BG82" s="5" t="b">
        <v>0</v>
      </c>
    </row>
    <row r="83" spans="2:59" s="5" customFormat="1" ht="12.75">
      <c r="B83"/>
      <c r="C83"/>
      <c r="D83"/>
      <c r="E83"/>
      <c r="F83"/>
      <c r="G83"/>
      <c r="H83"/>
      <c r="I83"/>
      <c r="J83"/>
      <c r="K83"/>
      <c r="L83"/>
      <c r="M83"/>
      <c r="N83"/>
      <c r="O83"/>
      <c r="P83"/>
      <c r="V83" s="12"/>
      <c r="W83" s="12"/>
      <c r="AO83" s="5">
        <v>74</v>
      </c>
      <c r="AP83" s="77" t="s">
        <v>388</v>
      </c>
      <c r="AQ83" s="14" t="s">
        <v>89</v>
      </c>
      <c r="AR83" s="15" t="s">
        <v>104</v>
      </c>
      <c r="AS83" s="15" t="s">
        <v>79</v>
      </c>
      <c r="AT83" s="16" t="s">
        <v>79</v>
      </c>
      <c r="AU83" s="15" t="s">
        <v>147</v>
      </c>
      <c r="AV83" s="17" t="s">
        <v>79</v>
      </c>
      <c r="AW83" s="17">
        <v>240</v>
      </c>
      <c r="AX83" s="17">
        <v>50</v>
      </c>
      <c r="AY83" s="4">
        <v>90</v>
      </c>
      <c r="AZ83" s="4">
        <v>30</v>
      </c>
      <c r="BA83" s="5" t="s">
        <v>79</v>
      </c>
      <c r="BB83" s="5" t="s">
        <v>79</v>
      </c>
      <c r="BC83" s="5" t="s">
        <v>79</v>
      </c>
      <c r="BD83" s="5" t="s">
        <v>296</v>
      </c>
      <c r="BE83" s="5" t="s">
        <v>386</v>
      </c>
      <c r="BF83" s="5" t="s">
        <v>79</v>
      </c>
      <c r="BG83" s="5" t="b">
        <v>0</v>
      </c>
    </row>
    <row r="84" spans="2:59" s="5" customFormat="1" ht="15" customHeight="1">
      <c r="B84"/>
      <c r="C84"/>
      <c r="D84"/>
      <c r="E84"/>
      <c r="F84"/>
      <c r="G84"/>
      <c r="H84"/>
      <c r="I84"/>
      <c r="J84"/>
      <c r="K84"/>
      <c r="L84"/>
      <c r="M84"/>
      <c r="N84"/>
      <c r="O84"/>
      <c r="P84"/>
      <c r="V84" s="12"/>
      <c r="W84" s="12"/>
      <c r="AO84" s="5">
        <v>75</v>
      </c>
      <c r="AP84" s="77" t="s">
        <v>389</v>
      </c>
      <c r="AQ84" s="14" t="s">
        <v>89</v>
      </c>
      <c r="AR84" s="15" t="s">
        <v>104</v>
      </c>
      <c r="AS84" s="15" t="s">
        <v>79</v>
      </c>
      <c r="AT84" s="16" t="s">
        <v>79</v>
      </c>
      <c r="AU84" s="15" t="s">
        <v>90</v>
      </c>
      <c r="AV84" s="17" t="s">
        <v>79</v>
      </c>
      <c r="AW84" s="17">
        <v>240</v>
      </c>
      <c r="AX84" s="17">
        <v>50</v>
      </c>
      <c r="AY84" s="4">
        <v>160</v>
      </c>
      <c r="AZ84" s="4">
        <v>60</v>
      </c>
      <c r="BA84" s="5" t="s">
        <v>79</v>
      </c>
      <c r="BB84" s="5" t="s">
        <v>79</v>
      </c>
      <c r="BC84" s="5" t="s">
        <v>79</v>
      </c>
      <c r="BD84" s="5" t="s">
        <v>296</v>
      </c>
      <c r="BE84" s="5" t="s">
        <v>105</v>
      </c>
      <c r="BF84" s="5" t="s">
        <v>79</v>
      </c>
      <c r="BG84" s="5" t="b">
        <v>0</v>
      </c>
    </row>
    <row r="85" spans="2:59" s="5" customFormat="1" ht="15" customHeight="1">
      <c r="B85"/>
      <c r="C85"/>
      <c r="D85"/>
      <c r="E85"/>
      <c r="F85"/>
      <c r="G85"/>
      <c r="H85"/>
      <c r="I85"/>
      <c r="J85"/>
      <c r="K85"/>
      <c r="L85"/>
      <c r="M85"/>
      <c r="N85"/>
      <c r="O85"/>
      <c r="P85"/>
      <c r="V85" s="12"/>
      <c r="W85" s="12"/>
      <c r="AO85" s="5">
        <v>76</v>
      </c>
      <c r="AP85" s="77" t="s">
        <v>390</v>
      </c>
      <c r="AQ85" s="14" t="s">
        <v>89</v>
      </c>
      <c r="AR85" s="15" t="s">
        <v>109</v>
      </c>
      <c r="AS85" s="15" t="s">
        <v>79</v>
      </c>
      <c r="AT85" s="16" t="s">
        <v>79</v>
      </c>
      <c r="AU85" s="15" t="s">
        <v>90</v>
      </c>
      <c r="AV85" s="17" t="s">
        <v>79</v>
      </c>
      <c r="AW85" s="17">
        <v>120</v>
      </c>
      <c r="AX85" s="17">
        <v>50</v>
      </c>
      <c r="AY85" s="4">
        <v>160</v>
      </c>
      <c r="AZ85" s="4">
        <v>60</v>
      </c>
      <c r="BA85" s="5" t="s">
        <v>79</v>
      </c>
      <c r="BB85" s="5" t="s">
        <v>79</v>
      </c>
      <c r="BC85" s="5" t="s">
        <v>79</v>
      </c>
      <c r="BD85" s="5" t="s">
        <v>296</v>
      </c>
      <c r="BE85" s="5" t="s">
        <v>112</v>
      </c>
      <c r="BF85" s="5" t="s">
        <v>391</v>
      </c>
      <c r="BG85" s="5" t="b">
        <v>0</v>
      </c>
    </row>
    <row r="86" spans="2:59" s="5" customFormat="1" ht="15" customHeight="1">
      <c r="B86"/>
      <c r="C86"/>
      <c r="D86"/>
      <c r="E86"/>
      <c r="F86"/>
      <c r="G86"/>
      <c r="H86"/>
      <c r="I86"/>
      <c r="J86"/>
      <c r="K86"/>
      <c r="L86"/>
      <c r="M86"/>
      <c r="N86"/>
      <c r="O86"/>
      <c r="P86"/>
      <c r="V86" s="12"/>
      <c r="W86" s="12"/>
      <c r="AO86" s="5">
        <v>77</v>
      </c>
      <c r="AP86" s="77" t="s">
        <v>392</v>
      </c>
      <c r="AQ86" s="14" t="s">
        <v>89</v>
      </c>
      <c r="AR86" s="15" t="s">
        <v>104</v>
      </c>
      <c r="AS86" s="15" t="s">
        <v>79</v>
      </c>
      <c r="AT86" s="16" t="s">
        <v>79</v>
      </c>
      <c r="AU86" s="15" t="s">
        <v>90</v>
      </c>
      <c r="AV86" s="17" t="s">
        <v>79</v>
      </c>
      <c r="AW86" s="17">
        <v>208</v>
      </c>
      <c r="AX86" s="17">
        <v>50</v>
      </c>
      <c r="AY86" s="4">
        <v>160</v>
      </c>
      <c r="AZ86" s="4">
        <v>60</v>
      </c>
      <c r="BA86" s="5" t="s">
        <v>79</v>
      </c>
      <c r="BB86" s="5" t="s">
        <v>79</v>
      </c>
      <c r="BC86" s="5" t="s">
        <v>79</v>
      </c>
      <c r="BD86" s="5" t="s">
        <v>296</v>
      </c>
      <c r="BE86" s="5" t="s">
        <v>94</v>
      </c>
      <c r="BF86" s="5" t="s">
        <v>391</v>
      </c>
      <c r="BG86" s="5" t="b">
        <v>0</v>
      </c>
    </row>
    <row r="87" spans="2:59" s="5" customFormat="1" ht="15" customHeight="1">
      <c r="B87"/>
      <c r="C87"/>
      <c r="D87"/>
      <c r="E87"/>
      <c r="F87"/>
      <c r="G87"/>
      <c r="H87"/>
      <c r="I87"/>
      <c r="J87"/>
      <c r="K87"/>
      <c r="L87"/>
      <c r="M87"/>
      <c r="N87"/>
      <c r="O87"/>
      <c r="P87"/>
      <c r="V87" s="12"/>
      <c r="W87" s="12"/>
      <c r="AO87" s="5">
        <v>78</v>
      </c>
      <c r="AP87" s="77" t="s">
        <v>393</v>
      </c>
      <c r="AQ87" s="14" t="s">
        <v>89</v>
      </c>
      <c r="AR87" s="15" t="s">
        <v>104</v>
      </c>
      <c r="AS87" s="15" t="s">
        <v>79</v>
      </c>
      <c r="AT87" s="16" t="s">
        <v>79</v>
      </c>
      <c r="AU87" s="15" t="s">
        <v>90</v>
      </c>
      <c r="AV87" s="17" t="s">
        <v>79</v>
      </c>
      <c r="AW87" s="17">
        <v>240</v>
      </c>
      <c r="AX87" s="17">
        <v>50</v>
      </c>
      <c r="AY87" s="4">
        <v>160</v>
      </c>
      <c r="AZ87" s="4">
        <v>60</v>
      </c>
      <c r="BA87" s="5" t="s">
        <v>79</v>
      </c>
      <c r="BB87" s="5" t="s">
        <v>79</v>
      </c>
      <c r="BC87" s="5" t="s">
        <v>79</v>
      </c>
      <c r="BD87" s="5" t="s">
        <v>296</v>
      </c>
      <c r="BE87" s="5" t="s">
        <v>94</v>
      </c>
      <c r="BF87" s="5" t="s">
        <v>391</v>
      </c>
      <c r="BG87" s="5" t="b">
        <v>0</v>
      </c>
    </row>
    <row r="88" spans="2:59" s="5" customFormat="1" ht="15" customHeight="1">
      <c r="B88"/>
      <c r="C88"/>
      <c r="D88"/>
      <c r="E88"/>
      <c r="F88"/>
      <c r="G88"/>
      <c r="H88"/>
      <c r="I88"/>
      <c r="J88"/>
      <c r="K88"/>
      <c r="L88"/>
      <c r="M88"/>
      <c r="N88"/>
      <c r="O88"/>
      <c r="P88"/>
      <c r="V88" s="12"/>
      <c r="W88" s="12"/>
      <c r="AO88" s="5">
        <v>79</v>
      </c>
      <c r="AP88" s="77" t="s">
        <v>394</v>
      </c>
      <c r="AQ88" s="14" t="s">
        <v>89</v>
      </c>
      <c r="AR88" s="15" t="s">
        <v>129</v>
      </c>
      <c r="AS88" s="15" t="s">
        <v>79</v>
      </c>
      <c r="AT88" s="16" t="s">
        <v>79</v>
      </c>
      <c r="AU88" s="15" t="s">
        <v>90</v>
      </c>
      <c r="AV88" s="17" t="s">
        <v>79</v>
      </c>
      <c r="AW88" s="17">
        <v>220</v>
      </c>
      <c r="AX88" s="17">
        <v>27</v>
      </c>
      <c r="AY88" s="4">
        <v>160</v>
      </c>
      <c r="AZ88" s="4">
        <v>60</v>
      </c>
      <c r="BA88" s="5" t="s">
        <v>79</v>
      </c>
      <c r="BB88" s="5" t="s">
        <v>79</v>
      </c>
      <c r="BC88" s="5" t="s">
        <v>79</v>
      </c>
      <c r="BD88" s="5" t="s">
        <v>296</v>
      </c>
      <c r="BE88" s="5" t="s">
        <v>94</v>
      </c>
      <c r="BF88" s="5" t="s">
        <v>391</v>
      </c>
      <c r="BG88" s="5" t="b">
        <v>0</v>
      </c>
    </row>
    <row r="89" spans="2:59" s="5" customFormat="1" ht="15" customHeight="1">
      <c r="B89"/>
      <c r="C89"/>
      <c r="D89"/>
      <c r="E89"/>
      <c r="F89"/>
      <c r="G89"/>
      <c r="H89"/>
      <c r="I89"/>
      <c r="J89"/>
      <c r="K89"/>
      <c r="L89"/>
      <c r="M89"/>
      <c r="N89"/>
      <c r="O89"/>
      <c r="P89"/>
      <c r="V89" s="12"/>
      <c r="W89" s="12"/>
      <c r="AO89" s="5">
        <v>80</v>
      </c>
      <c r="AP89" s="74" t="s">
        <v>223</v>
      </c>
      <c r="AQ89" s="36" t="s">
        <v>188</v>
      </c>
      <c r="AR89" s="37" t="s">
        <v>109</v>
      </c>
      <c r="AS89" s="37" t="s">
        <v>79</v>
      </c>
      <c r="AT89" s="38" t="s">
        <v>79</v>
      </c>
      <c r="AU89" s="39" t="s">
        <v>147</v>
      </c>
      <c r="AV89" s="39" t="s">
        <v>79</v>
      </c>
      <c r="AW89" s="39">
        <v>120</v>
      </c>
      <c r="AX89" s="39">
        <v>35</v>
      </c>
      <c r="AY89" s="4" t="s">
        <v>147</v>
      </c>
      <c r="AZ89" s="4">
        <v>34</v>
      </c>
      <c r="BA89" s="5" t="s">
        <v>79</v>
      </c>
      <c r="BB89" s="5" t="s">
        <v>79</v>
      </c>
      <c r="BC89" s="5" t="s">
        <v>79</v>
      </c>
      <c r="BD89" s="5" t="s">
        <v>79</v>
      </c>
      <c r="BE89" s="5" t="s">
        <v>224</v>
      </c>
      <c r="BF89" s="5" t="s">
        <v>79</v>
      </c>
      <c r="BG89" s="5" t="b">
        <v>0</v>
      </c>
    </row>
    <row r="90" spans="2:59" s="5" customFormat="1" ht="15" customHeight="1">
      <c r="B90"/>
      <c r="C90"/>
      <c r="D90"/>
      <c r="E90"/>
      <c r="F90"/>
      <c r="G90"/>
      <c r="H90"/>
      <c r="I90"/>
      <c r="J90"/>
      <c r="K90"/>
      <c r="L90"/>
      <c r="M90"/>
      <c r="N90"/>
      <c r="O90"/>
      <c r="P90"/>
      <c r="V90" s="12"/>
      <c r="W90" s="12"/>
      <c r="AO90" s="5">
        <v>81</v>
      </c>
      <c r="AP90" s="74" t="s">
        <v>225</v>
      </c>
      <c r="AQ90" s="36" t="s">
        <v>188</v>
      </c>
      <c r="AR90" s="37" t="s">
        <v>109</v>
      </c>
      <c r="AS90" s="37" t="s">
        <v>132</v>
      </c>
      <c r="AT90" s="38" t="s">
        <v>79</v>
      </c>
      <c r="AU90" s="39" t="s">
        <v>147</v>
      </c>
      <c r="AV90" s="39" t="s">
        <v>79</v>
      </c>
      <c r="AW90" s="39">
        <v>120</v>
      </c>
      <c r="AX90" s="39">
        <v>35</v>
      </c>
      <c r="AY90" s="4" t="s">
        <v>147</v>
      </c>
      <c r="AZ90" s="4">
        <v>34</v>
      </c>
      <c r="BA90" s="5">
        <v>2</v>
      </c>
      <c r="BB90" s="5" t="s">
        <v>79</v>
      </c>
      <c r="BC90" s="5" t="s">
        <v>79</v>
      </c>
      <c r="BD90" s="5" t="s">
        <v>79</v>
      </c>
      <c r="BE90" s="5" t="s">
        <v>226</v>
      </c>
      <c r="BF90" s="5" t="s">
        <v>79</v>
      </c>
      <c r="BG90" s="5" t="b">
        <v>0</v>
      </c>
    </row>
    <row r="91" spans="2:59" s="5" customFormat="1" ht="15" customHeight="1">
      <c r="B91"/>
      <c r="C91"/>
      <c r="D91"/>
      <c r="E91"/>
      <c r="F91"/>
      <c r="G91"/>
      <c r="H91"/>
      <c r="I91"/>
      <c r="J91"/>
      <c r="K91"/>
      <c r="L91"/>
      <c r="M91"/>
      <c r="N91"/>
      <c r="O91"/>
      <c r="P91"/>
      <c r="V91" s="12"/>
      <c r="W91" s="12"/>
      <c r="AO91" s="5">
        <v>82</v>
      </c>
      <c r="AP91" s="74" t="s">
        <v>227</v>
      </c>
      <c r="AQ91" s="36" t="s">
        <v>127</v>
      </c>
      <c r="AR91" s="37" t="s">
        <v>79</v>
      </c>
      <c r="AS91" s="37" t="s">
        <v>79</v>
      </c>
      <c r="AT91" s="38" t="s">
        <v>79</v>
      </c>
      <c r="AU91" s="39" t="s">
        <v>147</v>
      </c>
      <c r="AV91" s="39" t="s">
        <v>79</v>
      </c>
      <c r="AW91" s="39">
        <v>24</v>
      </c>
      <c r="AX91" s="39">
        <v>35</v>
      </c>
      <c r="AY91" s="4" t="s">
        <v>147</v>
      </c>
      <c r="AZ91" s="4">
        <v>34</v>
      </c>
      <c r="BA91" s="5" t="s">
        <v>79</v>
      </c>
      <c r="BB91" s="5" t="s">
        <v>79</v>
      </c>
      <c r="BC91" s="5" t="s">
        <v>79</v>
      </c>
      <c r="BD91" s="5" t="s">
        <v>79</v>
      </c>
      <c r="BE91" s="5" t="s">
        <v>228</v>
      </c>
      <c r="BF91" s="5" t="s">
        <v>79</v>
      </c>
      <c r="BG91" s="5" t="b">
        <v>0</v>
      </c>
    </row>
    <row r="92" spans="2:59" s="5" customFormat="1" ht="15" customHeight="1">
      <c r="B92"/>
      <c r="C92"/>
      <c r="D92"/>
      <c r="E92"/>
      <c r="F92"/>
      <c r="G92"/>
      <c r="H92"/>
      <c r="I92"/>
      <c r="J92"/>
      <c r="K92"/>
      <c r="L92"/>
      <c r="M92"/>
      <c r="N92"/>
      <c r="O92"/>
      <c r="P92"/>
      <c r="V92" s="12"/>
      <c r="W92" s="12"/>
      <c r="AO92" s="5">
        <v>83</v>
      </c>
      <c r="AP92" s="74" t="s">
        <v>229</v>
      </c>
      <c r="AQ92" s="36" t="s">
        <v>188</v>
      </c>
      <c r="AR92" s="37" t="s">
        <v>79</v>
      </c>
      <c r="AS92" s="37" t="s">
        <v>132</v>
      </c>
      <c r="AT92" s="38" t="s">
        <v>79</v>
      </c>
      <c r="AU92" s="39" t="s">
        <v>147</v>
      </c>
      <c r="AV92" s="39" t="s">
        <v>79</v>
      </c>
      <c r="AW92" s="39">
        <v>24</v>
      </c>
      <c r="AX92" s="39">
        <v>35</v>
      </c>
      <c r="AY92" s="4" t="s">
        <v>147</v>
      </c>
      <c r="AZ92" s="4">
        <v>34</v>
      </c>
      <c r="BA92" s="5">
        <v>2</v>
      </c>
      <c r="BB92" s="5" t="s">
        <v>79</v>
      </c>
      <c r="BC92" s="5" t="s">
        <v>79</v>
      </c>
      <c r="BD92" s="5" t="s">
        <v>79</v>
      </c>
      <c r="BE92" s="5" t="s">
        <v>94</v>
      </c>
      <c r="BF92" s="5" t="s">
        <v>79</v>
      </c>
      <c r="BG92" s="5" t="b">
        <v>0</v>
      </c>
    </row>
    <row r="93" spans="2:59" s="5" customFormat="1" ht="15" customHeight="1">
      <c r="B93"/>
      <c r="C93"/>
      <c r="D93"/>
      <c r="E93"/>
      <c r="F93"/>
      <c r="G93"/>
      <c r="H93"/>
      <c r="I93"/>
      <c r="J93"/>
      <c r="K93"/>
      <c r="L93"/>
      <c r="M93"/>
      <c r="N93"/>
      <c r="O93"/>
      <c r="P93"/>
      <c r="V93" s="12"/>
      <c r="W93" s="12"/>
      <c r="AO93" s="5">
        <v>84</v>
      </c>
      <c r="AP93" s="77" t="s">
        <v>1402</v>
      </c>
      <c r="AQ93" s="14" t="s">
        <v>89</v>
      </c>
      <c r="AR93" s="15" t="s">
        <v>109</v>
      </c>
      <c r="AS93" s="15" t="s">
        <v>79</v>
      </c>
      <c r="AT93" s="16" t="s">
        <v>79</v>
      </c>
      <c r="AU93" s="15">
        <v>160</v>
      </c>
      <c r="AV93" s="17" t="s">
        <v>79</v>
      </c>
      <c r="AW93" s="17">
        <v>120</v>
      </c>
      <c r="AX93" s="17">
        <v>25</v>
      </c>
      <c r="AY93" s="63">
        <v>160</v>
      </c>
      <c r="AZ93" s="63">
        <v>60</v>
      </c>
      <c r="BA93" s="64" t="s">
        <v>79</v>
      </c>
      <c r="BB93" s="64">
        <v>1</v>
      </c>
      <c r="BC93" s="64" t="s">
        <v>79</v>
      </c>
      <c r="BD93" s="64" t="s">
        <v>1203</v>
      </c>
      <c r="BE93" s="64" t="s">
        <v>110</v>
      </c>
      <c r="BF93" s="64" t="s">
        <v>79</v>
      </c>
      <c r="BG93" s="64" t="b">
        <v>1</v>
      </c>
    </row>
    <row r="94" spans="2:59" s="5" customFormat="1" ht="15" customHeight="1">
      <c r="B94"/>
      <c r="C94"/>
      <c r="D94"/>
      <c r="E94"/>
      <c r="F94"/>
      <c r="G94"/>
      <c r="H94"/>
      <c r="I94"/>
      <c r="J94"/>
      <c r="K94"/>
      <c r="L94"/>
      <c r="M94"/>
      <c r="N94"/>
      <c r="O94"/>
      <c r="P94"/>
      <c r="V94" s="12"/>
      <c r="W94" s="12"/>
      <c r="AO94" s="5">
        <v>85</v>
      </c>
      <c r="AP94" s="77" t="s">
        <v>1202</v>
      </c>
      <c r="AQ94" s="14" t="s">
        <v>89</v>
      </c>
      <c r="AR94" s="15" t="s">
        <v>109</v>
      </c>
      <c r="AS94" s="15" t="s">
        <v>93</v>
      </c>
      <c r="AT94" s="16" t="s">
        <v>79</v>
      </c>
      <c r="AU94" s="15">
        <v>160</v>
      </c>
      <c r="AV94" s="17" t="s">
        <v>79</v>
      </c>
      <c r="AW94" s="17">
        <v>120</v>
      </c>
      <c r="AX94" s="17">
        <v>25</v>
      </c>
      <c r="AY94" s="63">
        <v>160</v>
      </c>
      <c r="AZ94" s="63">
        <v>60</v>
      </c>
      <c r="BA94" s="64">
        <v>1</v>
      </c>
      <c r="BB94" s="64">
        <v>1</v>
      </c>
      <c r="BC94" s="64" t="s">
        <v>79</v>
      </c>
      <c r="BD94" s="64" t="s">
        <v>1203</v>
      </c>
      <c r="BE94" s="64" t="s">
        <v>112</v>
      </c>
      <c r="BF94" s="64" t="s">
        <v>79</v>
      </c>
      <c r="BG94" s="64" t="b">
        <v>1</v>
      </c>
    </row>
    <row r="95" spans="2:59" s="5" customFormat="1" ht="15" customHeight="1">
      <c r="B95"/>
      <c r="C95"/>
      <c r="D95"/>
      <c r="E95"/>
      <c r="F95"/>
      <c r="G95"/>
      <c r="H95"/>
      <c r="I95"/>
      <c r="J95"/>
      <c r="K95"/>
      <c r="L95"/>
      <c r="M95"/>
      <c r="N95"/>
      <c r="O95"/>
      <c r="P95"/>
      <c r="V95" s="12"/>
      <c r="W95" s="12"/>
      <c r="AO95" s="5">
        <v>86</v>
      </c>
      <c r="AP95" s="77" t="s">
        <v>1204</v>
      </c>
      <c r="AQ95" s="14" t="s">
        <v>89</v>
      </c>
      <c r="AR95" s="15" t="s">
        <v>109</v>
      </c>
      <c r="AS95" s="15" t="s">
        <v>79</v>
      </c>
      <c r="AT95" s="16" t="s">
        <v>79</v>
      </c>
      <c r="AU95" s="15" t="s">
        <v>172</v>
      </c>
      <c r="AV95" s="17" t="s">
        <v>79</v>
      </c>
      <c r="AW95" s="17">
        <v>120</v>
      </c>
      <c r="AX95" s="17">
        <v>25</v>
      </c>
      <c r="AY95" s="63" t="s">
        <v>410</v>
      </c>
      <c r="AZ95" s="63" t="s">
        <v>411</v>
      </c>
      <c r="BA95" s="64" t="s">
        <v>79</v>
      </c>
      <c r="BB95" s="64">
        <v>2</v>
      </c>
      <c r="BC95" s="64" t="s">
        <v>79</v>
      </c>
      <c r="BD95" s="64" t="s">
        <v>1203</v>
      </c>
      <c r="BE95" s="64" t="s">
        <v>94</v>
      </c>
      <c r="BF95" s="64" t="s">
        <v>79</v>
      </c>
      <c r="BG95" s="64" t="b">
        <v>1</v>
      </c>
    </row>
    <row r="96" spans="2:59" s="5" customFormat="1" ht="15" customHeight="1">
      <c r="B96"/>
      <c r="C96"/>
      <c r="D96"/>
      <c r="E96"/>
      <c r="F96"/>
      <c r="G96"/>
      <c r="H96"/>
      <c r="I96"/>
      <c r="J96"/>
      <c r="K96"/>
      <c r="L96"/>
      <c r="M96"/>
      <c r="N96"/>
      <c r="O96"/>
      <c r="P96"/>
      <c r="V96" s="12"/>
      <c r="W96" s="12"/>
      <c r="AO96" s="5">
        <v>87</v>
      </c>
      <c r="AP96" s="77" t="s">
        <v>1403</v>
      </c>
      <c r="AQ96" s="14" t="s">
        <v>89</v>
      </c>
      <c r="AR96" s="15" t="s">
        <v>109</v>
      </c>
      <c r="AS96" s="15" t="s">
        <v>93</v>
      </c>
      <c r="AT96" s="16" t="s">
        <v>79</v>
      </c>
      <c r="AU96" s="15" t="s">
        <v>172</v>
      </c>
      <c r="AV96" s="17" t="s">
        <v>79</v>
      </c>
      <c r="AW96" s="17">
        <v>120</v>
      </c>
      <c r="AX96" s="17">
        <v>25</v>
      </c>
      <c r="AY96" s="63" t="s">
        <v>410</v>
      </c>
      <c r="AZ96" s="63" t="s">
        <v>411</v>
      </c>
      <c r="BA96" s="64">
        <v>1</v>
      </c>
      <c r="BB96" s="64">
        <v>2</v>
      </c>
      <c r="BC96" s="64" t="s">
        <v>79</v>
      </c>
      <c r="BD96" s="64" t="s">
        <v>1203</v>
      </c>
      <c r="BE96" s="64" t="s">
        <v>94</v>
      </c>
      <c r="BF96" s="64" t="s">
        <v>79</v>
      </c>
      <c r="BG96" s="64" t="b">
        <v>1</v>
      </c>
    </row>
    <row r="97" spans="2:59" s="5" customFormat="1" ht="15" customHeight="1">
      <c r="B97"/>
      <c r="C97"/>
      <c r="D97"/>
      <c r="E97"/>
      <c r="F97"/>
      <c r="G97"/>
      <c r="H97"/>
      <c r="I97"/>
      <c r="J97"/>
      <c r="K97"/>
      <c r="L97"/>
      <c r="M97"/>
      <c r="N97"/>
      <c r="O97"/>
      <c r="P97"/>
      <c r="V97" s="12"/>
      <c r="W97" s="12"/>
      <c r="AO97" s="5">
        <v>88</v>
      </c>
      <c r="AP97" s="77" t="s">
        <v>1205</v>
      </c>
      <c r="AQ97" s="14" t="s">
        <v>89</v>
      </c>
      <c r="AR97" s="15" t="s">
        <v>109</v>
      </c>
      <c r="AS97" s="15" t="s">
        <v>79</v>
      </c>
      <c r="AT97" s="16" t="s">
        <v>79</v>
      </c>
      <c r="AU97" s="15">
        <v>160</v>
      </c>
      <c r="AV97" s="17" t="s">
        <v>79</v>
      </c>
      <c r="AW97" s="17">
        <v>120</v>
      </c>
      <c r="AX97" s="17">
        <v>60</v>
      </c>
      <c r="AY97" s="63">
        <v>160</v>
      </c>
      <c r="AZ97" s="63">
        <v>60</v>
      </c>
      <c r="BA97" s="64" t="s">
        <v>79</v>
      </c>
      <c r="BB97" s="64">
        <v>1</v>
      </c>
      <c r="BC97" s="64" t="s">
        <v>79</v>
      </c>
      <c r="BD97" s="64" t="s">
        <v>1203</v>
      </c>
      <c r="BE97" s="64" t="s">
        <v>110</v>
      </c>
      <c r="BF97" s="64" t="s">
        <v>79</v>
      </c>
      <c r="BG97" s="64" t="b">
        <v>1</v>
      </c>
    </row>
    <row r="98" spans="2:59" s="5" customFormat="1" ht="15" customHeight="1">
      <c r="B98"/>
      <c r="C98"/>
      <c r="D98"/>
      <c r="E98"/>
      <c r="F98"/>
      <c r="G98"/>
      <c r="H98"/>
      <c r="I98"/>
      <c r="J98"/>
      <c r="K98"/>
      <c r="L98"/>
      <c r="M98"/>
      <c r="N98"/>
      <c r="O98"/>
      <c r="P98"/>
      <c r="V98" s="12"/>
      <c r="W98" s="12"/>
      <c r="AO98" s="5">
        <v>89</v>
      </c>
      <c r="AP98" s="77" t="s">
        <v>1206</v>
      </c>
      <c r="AQ98" s="14" t="s">
        <v>89</v>
      </c>
      <c r="AR98" s="15" t="s">
        <v>109</v>
      </c>
      <c r="AS98" s="15" t="s">
        <v>93</v>
      </c>
      <c r="AT98" s="16" t="s">
        <v>79</v>
      </c>
      <c r="AU98" s="15">
        <v>160</v>
      </c>
      <c r="AV98" s="17" t="s">
        <v>79</v>
      </c>
      <c r="AW98" s="17">
        <v>120</v>
      </c>
      <c r="AX98" s="17">
        <v>60</v>
      </c>
      <c r="AY98" s="63">
        <v>160</v>
      </c>
      <c r="AZ98" s="63">
        <v>60</v>
      </c>
      <c r="BA98" s="64">
        <v>1</v>
      </c>
      <c r="BB98" s="64">
        <v>1</v>
      </c>
      <c r="BC98" s="64" t="s">
        <v>79</v>
      </c>
      <c r="BD98" s="64" t="s">
        <v>1203</v>
      </c>
      <c r="BE98" s="64" t="s">
        <v>112</v>
      </c>
      <c r="BF98" s="64" t="s">
        <v>79</v>
      </c>
      <c r="BG98" s="64" t="b">
        <v>1</v>
      </c>
    </row>
    <row r="99" spans="2:59" s="5" customFormat="1" ht="15" customHeight="1">
      <c r="B99"/>
      <c r="C99"/>
      <c r="D99"/>
      <c r="E99"/>
      <c r="F99"/>
      <c r="G99"/>
      <c r="H99"/>
      <c r="I99"/>
      <c r="J99"/>
      <c r="K99"/>
      <c r="L99"/>
      <c r="M99"/>
      <c r="N99"/>
      <c r="O99"/>
      <c r="P99"/>
      <c r="V99" s="12"/>
      <c r="W99" s="12"/>
      <c r="AO99" s="5">
        <v>90</v>
      </c>
      <c r="AP99" s="77" t="s">
        <v>1404</v>
      </c>
      <c r="AQ99" s="14" t="s">
        <v>89</v>
      </c>
      <c r="AR99" s="15" t="s">
        <v>104</v>
      </c>
      <c r="AS99" s="15" t="s">
        <v>93</v>
      </c>
      <c r="AT99" s="16" t="s">
        <v>79</v>
      </c>
      <c r="AU99" s="15">
        <v>160</v>
      </c>
      <c r="AV99" s="17" t="s">
        <v>79</v>
      </c>
      <c r="AW99" s="17" t="s">
        <v>274</v>
      </c>
      <c r="AX99" s="17">
        <v>60</v>
      </c>
      <c r="AY99" s="63">
        <v>160</v>
      </c>
      <c r="AZ99" s="63">
        <v>60</v>
      </c>
      <c r="BA99" s="64">
        <v>1</v>
      </c>
      <c r="BB99" s="64">
        <v>1</v>
      </c>
      <c r="BC99" s="64" t="s">
        <v>79</v>
      </c>
      <c r="BD99" s="64" t="s">
        <v>1203</v>
      </c>
      <c r="BE99" s="64" t="s">
        <v>105</v>
      </c>
      <c r="BF99" s="64" t="s">
        <v>79</v>
      </c>
      <c r="BG99" s="64" t="b">
        <v>1</v>
      </c>
    </row>
    <row r="100" spans="2:59" s="5" customFormat="1" ht="15" customHeight="1">
      <c r="B100"/>
      <c r="C100"/>
      <c r="D100"/>
      <c r="E100"/>
      <c r="F100"/>
      <c r="G100"/>
      <c r="H100"/>
      <c r="I100"/>
      <c r="J100"/>
      <c r="K100"/>
      <c r="L100"/>
      <c r="M100"/>
      <c r="N100"/>
      <c r="O100"/>
      <c r="P100"/>
      <c r="V100" s="12"/>
      <c r="W100" s="12"/>
      <c r="AO100" s="5">
        <v>91</v>
      </c>
      <c r="AP100" s="77" t="s">
        <v>1405</v>
      </c>
      <c r="AQ100" s="14" t="s">
        <v>89</v>
      </c>
      <c r="AR100" s="15" t="s">
        <v>129</v>
      </c>
      <c r="AS100" s="15" t="s">
        <v>93</v>
      </c>
      <c r="AT100" s="16" t="s">
        <v>79</v>
      </c>
      <c r="AU100" s="15">
        <v>160</v>
      </c>
      <c r="AV100" s="17" t="s">
        <v>79</v>
      </c>
      <c r="AW100" s="17">
        <v>220</v>
      </c>
      <c r="AX100" s="17">
        <v>60</v>
      </c>
      <c r="AY100" s="63">
        <v>160</v>
      </c>
      <c r="AZ100" s="63">
        <v>60</v>
      </c>
      <c r="BA100" s="64">
        <v>1</v>
      </c>
      <c r="BB100" s="64">
        <v>1</v>
      </c>
      <c r="BC100" s="64" t="s">
        <v>79</v>
      </c>
      <c r="BD100" s="64" t="s">
        <v>1203</v>
      </c>
      <c r="BE100" s="64" t="s">
        <v>94</v>
      </c>
      <c r="BF100" s="64" t="s">
        <v>79</v>
      </c>
      <c r="BG100" s="64" t="b">
        <v>1</v>
      </c>
    </row>
    <row r="101" spans="2:59" s="5" customFormat="1" ht="15" customHeight="1">
      <c r="B101"/>
      <c r="C101"/>
      <c r="D101"/>
      <c r="E101"/>
      <c r="F101"/>
      <c r="G101"/>
      <c r="H101"/>
      <c r="I101"/>
      <c r="J101"/>
      <c r="K101"/>
      <c r="L101"/>
      <c r="M101"/>
      <c r="N101"/>
      <c r="O101"/>
      <c r="P101"/>
      <c r="V101" s="12"/>
      <c r="W101" s="12"/>
      <c r="AO101" s="5">
        <v>92</v>
      </c>
      <c r="AP101" s="77" t="s">
        <v>1207</v>
      </c>
      <c r="AQ101" s="14" t="s">
        <v>89</v>
      </c>
      <c r="AR101" s="15" t="s">
        <v>109</v>
      </c>
      <c r="AS101" s="15" t="s">
        <v>93</v>
      </c>
      <c r="AT101" s="16" t="s">
        <v>79</v>
      </c>
      <c r="AU101" s="15">
        <v>90</v>
      </c>
      <c r="AV101" s="17" t="s">
        <v>79</v>
      </c>
      <c r="AW101" s="17">
        <v>120</v>
      </c>
      <c r="AX101" s="17">
        <v>60</v>
      </c>
      <c r="AY101" s="63">
        <v>90</v>
      </c>
      <c r="AZ101" s="63">
        <v>30</v>
      </c>
      <c r="BA101" s="64">
        <v>1</v>
      </c>
      <c r="BB101" s="64">
        <v>1</v>
      </c>
      <c r="BC101" s="64" t="s">
        <v>79</v>
      </c>
      <c r="BD101" s="64" t="s">
        <v>1203</v>
      </c>
      <c r="BE101" s="64" t="s">
        <v>386</v>
      </c>
      <c r="BF101" s="64" t="s">
        <v>79</v>
      </c>
      <c r="BG101" s="64" t="b">
        <v>1</v>
      </c>
    </row>
    <row r="102" spans="2:59" s="5" customFormat="1" ht="15" customHeight="1">
      <c r="B102"/>
      <c r="C102"/>
      <c r="D102"/>
      <c r="E102"/>
      <c r="F102"/>
      <c r="G102"/>
      <c r="H102"/>
      <c r="I102"/>
      <c r="J102"/>
      <c r="K102"/>
      <c r="L102"/>
      <c r="M102"/>
      <c r="N102"/>
      <c r="O102"/>
      <c r="P102"/>
      <c r="V102" s="12"/>
      <c r="W102" s="12"/>
      <c r="AO102" s="5">
        <v>93</v>
      </c>
      <c r="AP102" s="77" t="s">
        <v>1208</v>
      </c>
      <c r="AQ102" s="14" t="s">
        <v>89</v>
      </c>
      <c r="AR102" s="15" t="s">
        <v>104</v>
      </c>
      <c r="AS102" s="15" t="s">
        <v>93</v>
      </c>
      <c r="AT102" s="16" t="s">
        <v>79</v>
      </c>
      <c r="AU102" s="15">
        <v>90</v>
      </c>
      <c r="AV102" s="17" t="s">
        <v>79</v>
      </c>
      <c r="AW102" s="17" t="s">
        <v>274</v>
      </c>
      <c r="AX102" s="17">
        <v>60</v>
      </c>
      <c r="AY102" s="63">
        <v>90</v>
      </c>
      <c r="AZ102" s="63">
        <v>30</v>
      </c>
      <c r="BA102" s="64">
        <v>1</v>
      </c>
      <c r="BB102" s="64">
        <v>1</v>
      </c>
      <c r="BC102" s="64" t="s">
        <v>79</v>
      </c>
      <c r="BD102" s="64" t="s">
        <v>1203</v>
      </c>
      <c r="BE102" s="64" t="s">
        <v>386</v>
      </c>
      <c r="BF102" s="64" t="s">
        <v>79</v>
      </c>
      <c r="BG102" s="64" t="b">
        <v>1</v>
      </c>
    </row>
    <row r="103" spans="2:59" s="5" customFormat="1" ht="15" customHeight="1">
      <c r="B103"/>
      <c r="C103"/>
      <c r="D103"/>
      <c r="E103"/>
      <c r="F103"/>
      <c r="G103"/>
      <c r="H103"/>
      <c r="I103"/>
      <c r="J103"/>
      <c r="K103"/>
      <c r="L103"/>
      <c r="M103"/>
      <c r="N103"/>
      <c r="O103"/>
      <c r="P103"/>
      <c r="V103" s="12"/>
      <c r="W103" s="12"/>
      <c r="AO103" s="5">
        <v>94</v>
      </c>
      <c r="AP103" s="77" t="s">
        <v>1209</v>
      </c>
      <c r="AQ103" s="14" t="s">
        <v>89</v>
      </c>
      <c r="AR103" s="15" t="s">
        <v>109</v>
      </c>
      <c r="AS103" s="15" t="s">
        <v>93</v>
      </c>
      <c r="AT103" s="16" t="s">
        <v>1210</v>
      </c>
      <c r="AU103" s="15">
        <v>90</v>
      </c>
      <c r="AV103" s="17" t="s">
        <v>79</v>
      </c>
      <c r="AW103" s="17">
        <v>120</v>
      </c>
      <c r="AX103" s="17">
        <v>60</v>
      </c>
      <c r="AY103" s="63">
        <v>90</v>
      </c>
      <c r="AZ103" s="63">
        <v>30</v>
      </c>
      <c r="BA103" s="64">
        <v>1</v>
      </c>
      <c r="BB103" s="64">
        <v>1</v>
      </c>
      <c r="BC103" s="64" t="s">
        <v>79</v>
      </c>
      <c r="BD103" s="64" t="s">
        <v>1203</v>
      </c>
      <c r="BE103" s="64" t="s">
        <v>386</v>
      </c>
      <c r="BF103" s="64" t="s">
        <v>1211</v>
      </c>
      <c r="BG103" s="64" t="b">
        <v>1</v>
      </c>
    </row>
    <row r="104" spans="2:59" s="5" customFormat="1" ht="15" customHeight="1">
      <c r="B104"/>
      <c r="C104"/>
      <c r="D104"/>
      <c r="E104"/>
      <c r="F104"/>
      <c r="G104"/>
      <c r="H104"/>
      <c r="I104"/>
      <c r="J104"/>
      <c r="K104"/>
      <c r="L104"/>
      <c r="M104"/>
      <c r="N104"/>
      <c r="O104"/>
      <c r="P104"/>
      <c r="V104" s="12"/>
      <c r="W104" s="12"/>
      <c r="AO104" s="5">
        <v>95</v>
      </c>
      <c r="AP104" s="77" t="s">
        <v>1406</v>
      </c>
      <c r="AQ104" s="14" t="s">
        <v>89</v>
      </c>
      <c r="AR104" s="15" t="s">
        <v>109</v>
      </c>
      <c r="AS104" s="15" t="s">
        <v>93</v>
      </c>
      <c r="AT104" s="16" t="s">
        <v>1210</v>
      </c>
      <c r="AU104" s="15">
        <v>160</v>
      </c>
      <c r="AV104" s="17" t="s">
        <v>79</v>
      </c>
      <c r="AW104" s="17">
        <v>120</v>
      </c>
      <c r="AX104" s="17">
        <v>60</v>
      </c>
      <c r="AY104" s="63">
        <v>160</v>
      </c>
      <c r="AZ104" s="63">
        <v>60</v>
      </c>
      <c r="BA104" s="64">
        <v>1</v>
      </c>
      <c r="BB104" s="64">
        <v>1</v>
      </c>
      <c r="BC104" s="64" t="s">
        <v>79</v>
      </c>
      <c r="BD104" s="64" t="s">
        <v>1203</v>
      </c>
      <c r="BE104" s="64" t="s">
        <v>112</v>
      </c>
      <c r="BF104" s="64" t="s">
        <v>1211</v>
      </c>
      <c r="BG104" s="64" t="b">
        <v>1</v>
      </c>
    </row>
    <row r="105" spans="2:59" s="5" customFormat="1" ht="15" customHeight="1">
      <c r="B105"/>
      <c r="C105"/>
      <c r="D105"/>
      <c r="E105"/>
      <c r="F105"/>
      <c r="G105"/>
      <c r="H105"/>
      <c r="I105"/>
      <c r="J105"/>
      <c r="K105"/>
      <c r="L105"/>
      <c r="M105"/>
      <c r="N105"/>
      <c r="O105"/>
      <c r="P105"/>
      <c r="V105" s="12"/>
      <c r="W105" s="12"/>
      <c r="AO105" s="5">
        <v>96</v>
      </c>
      <c r="AP105" s="77" t="s">
        <v>110</v>
      </c>
      <c r="AQ105" s="14" t="s">
        <v>89</v>
      </c>
      <c r="AR105" s="15" t="s">
        <v>109</v>
      </c>
      <c r="AS105" s="15" t="s">
        <v>79</v>
      </c>
      <c r="AT105" s="16" t="s">
        <v>79</v>
      </c>
      <c r="AU105" s="15">
        <v>160</v>
      </c>
      <c r="AV105" s="17" t="s">
        <v>79</v>
      </c>
      <c r="AW105" s="17">
        <v>120</v>
      </c>
      <c r="AX105" s="17">
        <v>60</v>
      </c>
      <c r="AY105" s="63">
        <v>160</v>
      </c>
      <c r="AZ105" s="63">
        <v>60</v>
      </c>
      <c r="BA105" s="64" t="s">
        <v>79</v>
      </c>
      <c r="BB105" s="64">
        <v>2</v>
      </c>
      <c r="BC105" s="64" t="s">
        <v>79</v>
      </c>
      <c r="BD105" s="64" t="s">
        <v>1203</v>
      </c>
      <c r="BE105" s="64" t="s">
        <v>110</v>
      </c>
      <c r="BF105" s="64" t="s">
        <v>79</v>
      </c>
      <c r="BG105" s="64" t="b">
        <v>1</v>
      </c>
    </row>
    <row r="106" spans="2:59" s="5" customFormat="1" ht="15" customHeight="1">
      <c r="B106"/>
      <c r="C106"/>
      <c r="D106"/>
      <c r="E106"/>
      <c r="F106"/>
      <c r="G106"/>
      <c r="H106"/>
      <c r="I106"/>
      <c r="J106"/>
      <c r="K106"/>
      <c r="L106"/>
      <c r="M106"/>
      <c r="N106"/>
      <c r="O106"/>
      <c r="P106"/>
      <c r="V106" s="12"/>
      <c r="W106" s="12"/>
      <c r="AO106" s="5">
        <v>97</v>
      </c>
      <c r="AP106" s="77" t="s">
        <v>1407</v>
      </c>
      <c r="AQ106" s="14" t="s">
        <v>79</v>
      </c>
      <c r="AR106" s="15" t="s">
        <v>79</v>
      </c>
      <c r="AS106" s="15" t="s">
        <v>79</v>
      </c>
      <c r="AT106" s="16" t="s">
        <v>79</v>
      </c>
      <c r="AU106" s="15" t="s">
        <v>79</v>
      </c>
      <c r="AV106" s="17" t="s">
        <v>79</v>
      </c>
      <c r="AW106" s="17">
        <v>120</v>
      </c>
      <c r="AX106" s="17">
        <v>60</v>
      </c>
      <c r="AY106" s="63">
        <v>180</v>
      </c>
      <c r="AZ106" s="63">
        <v>67</v>
      </c>
      <c r="BA106" s="64" t="s">
        <v>79</v>
      </c>
      <c r="BB106" s="64">
        <v>2</v>
      </c>
      <c r="BC106" s="64" t="s">
        <v>79</v>
      </c>
      <c r="BD106" s="64" t="s">
        <v>1203</v>
      </c>
      <c r="BE106" s="64" t="s">
        <v>94</v>
      </c>
      <c r="BF106" s="64" t="s">
        <v>79</v>
      </c>
      <c r="BG106" s="64" t="b">
        <v>1</v>
      </c>
    </row>
    <row r="107" spans="2:59" s="5" customFormat="1" ht="15" customHeight="1">
      <c r="B107"/>
      <c r="C107"/>
      <c r="D107"/>
      <c r="E107"/>
      <c r="F107"/>
      <c r="G107"/>
      <c r="H107"/>
      <c r="I107"/>
      <c r="J107"/>
      <c r="K107"/>
      <c r="L107"/>
      <c r="M107"/>
      <c r="N107"/>
      <c r="O107"/>
      <c r="P107"/>
      <c r="V107" s="12"/>
      <c r="W107" s="12"/>
      <c r="AO107" s="5">
        <v>98</v>
      </c>
      <c r="AP107" s="77" t="s">
        <v>1408</v>
      </c>
      <c r="AQ107" s="14" t="s">
        <v>89</v>
      </c>
      <c r="AR107" s="15" t="s">
        <v>109</v>
      </c>
      <c r="AS107" s="15" t="s">
        <v>79</v>
      </c>
      <c r="AT107" s="16" t="s">
        <v>79</v>
      </c>
      <c r="AU107" s="15">
        <v>160</v>
      </c>
      <c r="AV107" s="17" t="s">
        <v>79</v>
      </c>
      <c r="AW107" s="17">
        <v>120</v>
      </c>
      <c r="AX107" s="17">
        <v>60</v>
      </c>
      <c r="AY107" s="63">
        <v>160</v>
      </c>
      <c r="AZ107" s="63">
        <v>60</v>
      </c>
      <c r="BA107" s="64" t="s">
        <v>79</v>
      </c>
      <c r="BB107" s="64">
        <v>2</v>
      </c>
      <c r="BC107" s="64" t="s">
        <v>79</v>
      </c>
      <c r="BD107" s="64" t="s">
        <v>1203</v>
      </c>
      <c r="BE107" s="64" t="s">
        <v>110</v>
      </c>
      <c r="BF107" s="64" t="s">
        <v>79</v>
      </c>
      <c r="BG107" s="64" t="b">
        <v>1</v>
      </c>
    </row>
    <row r="108" spans="2:59" s="5" customFormat="1" ht="15" customHeight="1">
      <c r="B108"/>
      <c r="C108"/>
      <c r="D108"/>
      <c r="E108"/>
      <c r="F108"/>
      <c r="G108"/>
      <c r="H108"/>
      <c r="I108"/>
      <c r="J108"/>
      <c r="K108"/>
      <c r="L108"/>
      <c r="M108"/>
      <c r="N108"/>
      <c r="O108"/>
      <c r="P108"/>
      <c r="V108" s="12"/>
      <c r="W108" s="12"/>
      <c r="AO108" s="5">
        <v>99</v>
      </c>
      <c r="AP108" s="77" t="s">
        <v>112</v>
      </c>
      <c r="AQ108" s="14" t="s">
        <v>89</v>
      </c>
      <c r="AR108" s="15" t="s">
        <v>109</v>
      </c>
      <c r="AS108" s="15" t="s">
        <v>93</v>
      </c>
      <c r="AT108" s="16" t="s">
        <v>79</v>
      </c>
      <c r="AU108" s="15">
        <v>160</v>
      </c>
      <c r="AV108" s="17" t="s">
        <v>79</v>
      </c>
      <c r="AW108" s="17">
        <v>120</v>
      </c>
      <c r="AX108" s="17">
        <v>60</v>
      </c>
      <c r="AY108" s="63">
        <v>160</v>
      </c>
      <c r="AZ108" s="63">
        <v>60</v>
      </c>
      <c r="BA108" s="64">
        <v>1</v>
      </c>
      <c r="BB108" s="64">
        <v>2</v>
      </c>
      <c r="BC108" s="64" t="s">
        <v>79</v>
      </c>
      <c r="BD108" s="64" t="s">
        <v>1203</v>
      </c>
      <c r="BE108" s="64" t="s">
        <v>112</v>
      </c>
      <c r="BF108" s="64" t="s">
        <v>79</v>
      </c>
      <c r="BG108" s="64" t="b">
        <v>1</v>
      </c>
    </row>
    <row r="109" spans="2:59" s="5" customFormat="1" ht="15" customHeight="1">
      <c r="B109"/>
      <c r="C109"/>
      <c r="D109"/>
      <c r="E109"/>
      <c r="F109"/>
      <c r="G109"/>
      <c r="H109"/>
      <c r="I109"/>
      <c r="J109"/>
      <c r="K109"/>
      <c r="L109"/>
      <c r="M109"/>
      <c r="N109"/>
      <c r="O109"/>
      <c r="P109"/>
      <c r="V109" s="12"/>
      <c r="W109" s="12"/>
      <c r="AO109" s="5">
        <v>100</v>
      </c>
      <c r="AP109" s="77" t="s">
        <v>105</v>
      </c>
      <c r="AQ109" s="14" t="s">
        <v>89</v>
      </c>
      <c r="AR109" s="15" t="s">
        <v>104</v>
      </c>
      <c r="AS109" s="15" t="s">
        <v>93</v>
      </c>
      <c r="AT109" s="16" t="s">
        <v>79</v>
      </c>
      <c r="AU109" s="15">
        <v>160</v>
      </c>
      <c r="AV109" s="17" t="s">
        <v>79</v>
      </c>
      <c r="AW109" s="17" t="s">
        <v>274</v>
      </c>
      <c r="AX109" s="17">
        <v>60</v>
      </c>
      <c r="AY109" s="63">
        <v>160</v>
      </c>
      <c r="AZ109" s="63">
        <v>60</v>
      </c>
      <c r="BA109" s="64">
        <v>1</v>
      </c>
      <c r="BB109" s="64">
        <v>2</v>
      </c>
      <c r="BC109" s="64" t="s">
        <v>79</v>
      </c>
      <c r="BD109" s="64" t="s">
        <v>1203</v>
      </c>
      <c r="BE109" s="64" t="s">
        <v>105</v>
      </c>
      <c r="BF109" s="64" t="s">
        <v>79</v>
      </c>
      <c r="BG109" s="64" t="b">
        <v>1</v>
      </c>
    </row>
    <row r="110" spans="2:59" s="5" customFormat="1" ht="15" customHeight="1">
      <c r="B110"/>
      <c r="C110"/>
      <c r="D110"/>
      <c r="E110"/>
      <c r="F110"/>
      <c r="G110"/>
      <c r="H110"/>
      <c r="I110"/>
      <c r="J110"/>
      <c r="K110"/>
      <c r="L110"/>
      <c r="M110"/>
      <c r="N110"/>
      <c r="O110"/>
      <c r="P110"/>
      <c r="V110" s="12"/>
      <c r="W110" s="12"/>
      <c r="AO110" s="5">
        <v>101</v>
      </c>
      <c r="AP110" s="77" t="s">
        <v>1409</v>
      </c>
      <c r="AQ110" s="14" t="s">
        <v>89</v>
      </c>
      <c r="AR110" s="15" t="s">
        <v>129</v>
      </c>
      <c r="AS110" s="15" t="s">
        <v>93</v>
      </c>
      <c r="AT110" s="16" t="s">
        <v>79</v>
      </c>
      <c r="AU110" s="15">
        <v>160</v>
      </c>
      <c r="AV110" s="17" t="s">
        <v>79</v>
      </c>
      <c r="AW110" s="17">
        <v>220</v>
      </c>
      <c r="AX110" s="17">
        <v>60</v>
      </c>
      <c r="AY110" s="63">
        <v>160</v>
      </c>
      <c r="AZ110" s="63">
        <v>60</v>
      </c>
      <c r="BA110" s="64">
        <v>1</v>
      </c>
      <c r="BB110" s="64">
        <v>2</v>
      </c>
      <c r="BC110" s="64" t="s">
        <v>1215</v>
      </c>
      <c r="BD110" s="64" t="s">
        <v>1203</v>
      </c>
      <c r="BE110" s="64" t="s">
        <v>94</v>
      </c>
      <c r="BF110" s="64" t="s">
        <v>79</v>
      </c>
      <c r="BG110" s="64" t="b">
        <v>1</v>
      </c>
    </row>
    <row r="111" spans="2:59" s="5" customFormat="1" ht="12.75">
      <c r="B111"/>
      <c r="C111"/>
      <c r="D111"/>
      <c r="E111"/>
      <c r="F111"/>
      <c r="G111"/>
      <c r="H111"/>
      <c r="I111"/>
      <c r="J111"/>
      <c r="K111"/>
      <c r="L111"/>
      <c r="M111"/>
      <c r="N111"/>
      <c r="O111"/>
      <c r="P111"/>
      <c r="V111" s="12"/>
      <c r="W111" s="12"/>
      <c r="AO111" s="5">
        <v>102</v>
      </c>
      <c r="AP111" s="77" t="s">
        <v>1212</v>
      </c>
      <c r="AQ111" s="14" t="s">
        <v>89</v>
      </c>
      <c r="AR111" s="15" t="s">
        <v>109</v>
      </c>
      <c r="AS111" s="15" t="s">
        <v>93</v>
      </c>
      <c r="AT111" s="16" t="s">
        <v>79</v>
      </c>
      <c r="AU111" s="15">
        <v>160</v>
      </c>
      <c r="AV111" s="17" t="s">
        <v>79</v>
      </c>
      <c r="AW111" s="17">
        <v>120</v>
      </c>
      <c r="AX111" s="17">
        <v>60</v>
      </c>
      <c r="AY111" s="63">
        <v>160</v>
      </c>
      <c r="AZ111" s="63">
        <v>60</v>
      </c>
      <c r="BA111" s="64">
        <v>1</v>
      </c>
      <c r="BB111" s="64">
        <v>2</v>
      </c>
      <c r="BC111" s="64" t="s">
        <v>79</v>
      </c>
      <c r="BD111" s="64" t="s">
        <v>1203</v>
      </c>
      <c r="BE111" s="64" t="s">
        <v>112</v>
      </c>
      <c r="BF111" s="64" t="s">
        <v>79</v>
      </c>
      <c r="BG111" s="64" t="b">
        <v>1</v>
      </c>
    </row>
    <row r="112" spans="2:59" s="5" customFormat="1" ht="12.75">
      <c r="B112"/>
      <c r="C112"/>
      <c r="D112"/>
      <c r="E112"/>
      <c r="F112"/>
      <c r="G112"/>
      <c r="H112"/>
      <c r="I112"/>
      <c r="J112"/>
      <c r="K112"/>
      <c r="L112"/>
      <c r="M112"/>
      <c r="N112"/>
      <c r="O112"/>
      <c r="P112"/>
      <c r="V112" s="12"/>
      <c r="W112" s="12"/>
      <c r="AO112" s="5">
        <v>103</v>
      </c>
      <c r="AP112" s="77" t="s">
        <v>1410</v>
      </c>
      <c r="AQ112" s="14" t="s">
        <v>89</v>
      </c>
      <c r="AR112" s="15" t="s">
        <v>104</v>
      </c>
      <c r="AS112" s="15" t="s">
        <v>93</v>
      </c>
      <c r="AT112" s="16" t="s">
        <v>79</v>
      </c>
      <c r="AU112" s="15">
        <v>160</v>
      </c>
      <c r="AV112" s="17" t="s">
        <v>79</v>
      </c>
      <c r="AW112" s="17" t="s">
        <v>274</v>
      </c>
      <c r="AX112" s="17">
        <v>60</v>
      </c>
      <c r="AY112" s="63">
        <v>160</v>
      </c>
      <c r="AZ112" s="63">
        <v>60</v>
      </c>
      <c r="BA112" s="64">
        <v>1</v>
      </c>
      <c r="BB112" s="64">
        <v>2</v>
      </c>
      <c r="BC112" s="64" t="s">
        <v>1215</v>
      </c>
      <c r="BD112" s="64" t="s">
        <v>1203</v>
      </c>
      <c r="BE112" s="64" t="s">
        <v>105</v>
      </c>
      <c r="BF112" s="64" t="s">
        <v>79</v>
      </c>
      <c r="BG112" s="64" t="b">
        <v>1</v>
      </c>
    </row>
    <row r="113" spans="2:59" s="5" customFormat="1" ht="12.75">
      <c r="B113"/>
      <c r="C113"/>
      <c r="D113"/>
      <c r="E113"/>
      <c r="F113"/>
      <c r="G113"/>
      <c r="H113"/>
      <c r="I113"/>
      <c r="J113"/>
      <c r="K113"/>
      <c r="L113"/>
      <c r="M113"/>
      <c r="N113"/>
      <c r="O113"/>
      <c r="P113"/>
      <c r="V113" s="12"/>
      <c r="W113" s="12"/>
      <c r="AO113" s="5">
        <v>104</v>
      </c>
      <c r="AP113" s="77" t="s">
        <v>386</v>
      </c>
      <c r="AQ113" s="14" t="s">
        <v>89</v>
      </c>
      <c r="AR113" s="15" t="s">
        <v>104</v>
      </c>
      <c r="AS113" s="15" t="s">
        <v>93</v>
      </c>
      <c r="AT113" s="16" t="s">
        <v>79</v>
      </c>
      <c r="AU113" s="15">
        <v>90</v>
      </c>
      <c r="AV113" s="17" t="s">
        <v>79</v>
      </c>
      <c r="AW113" s="17" t="s">
        <v>274</v>
      </c>
      <c r="AX113" s="17">
        <v>60</v>
      </c>
      <c r="AY113" s="63">
        <v>90</v>
      </c>
      <c r="AZ113" s="63">
        <v>30</v>
      </c>
      <c r="BA113" s="64">
        <v>1</v>
      </c>
      <c r="BB113" s="64">
        <v>2</v>
      </c>
      <c r="BC113" s="64" t="s">
        <v>79</v>
      </c>
      <c r="BD113" s="64" t="s">
        <v>1203</v>
      </c>
      <c r="BE113" s="64" t="s">
        <v>386</v>
      </c>
      <c r="BF113" s="64" t="s">
        <v>79</v>
      </c>
      <c r="BG113" s="64" t="b">
        <v>1</v>
      </c>
    </row>
    <row r="114" spans="2:59" s="5" customFormat="1" ht="12.75">
      <c r="B114"/>
      <c r="C114"/>
      <c r="D114"/>
      <c r="E114"/>
      <c r="F114"/>
      <c r="G114"/>
      <c r="H114"/>
      <c r="I114"/>
      <c r="J114"/>
      <c r="K114"/>
      <c r="L114"/>
      <c r="M114"/>
      <c r="N114"/>
      <c r="O114"/>
      <c r="P114"/>
      <c r="V114" s="12"/>
      <c r="W114" s="12"/>
      <c r="AO114" s="5">
        <v>105</v>
      </c>
      <c r="AP114" s="77" t="s">
        <v>1411</v>
      </c>
      <c r="AQ114" s="14" t="s">
        <v>89</v>
      </c>
      <c r="AR114" s="15" t="s">
        <v>109</v>
      </c>
      <c r="AS114" s="15" t="s">
        <v>93</v>
      </c>
      <c r="AT114" s="16" t="s">
        <v>79</v>
      </c>
      <c r="AU114" s="15">
        <v>90</v>
      </c>
      <c r="AV114" s="17" t="s">
        <v>79</v>
      </c>
      <c r="AW114" s="17">
        <v>120</v>
      </c>
      <c r="AX114" s="17">
        <v>60</v>
      </c>
      <c r="AY114" s="63">
        <v>90</v>
      </c>
      <c r="AZ114" s="63">
        <v>30</v>
      </c>
      <c r="BA114" s="64">
        <v>1</v>
      </c>
      <c r="BB114" s="64">
        <v>2</v>
      </c>
      <c r="BC114" s="64" t="s">
        <v>79</v>
      </c>
      <c r="BD114" s="64" t="s">
        <v>1203</v>
      </c>
      <c r="BE114" s="64" t="s">
        <v>386</v>
      </c>
      <c r="BF114" s="64" t="s">
        <v>79</v>
      </c>
      <c r="BG114" s="64" t="b">
        <v>1</v>
      </c>
    </row>
    <row r="115" spans="2:59" s="5" customFormat="1" ht="12.75">
      <c r="B115"/>
      <c r="C115"/>
      <c r="D115"/>
      <c r="E115"/>
      <c r="F115"/>
      <c r="G115"/>
      <c r="H115"/>
      <c r="I115"/>
      <c r="J115"/>
      <c r="K115"/>
      <c r="L115"/>
      <c r="M115"/>
      <c r="N115"/>
      <c r="O115"/>
      <c r="P115"/>
      <c r="V115" s="12"/>
      <c r="W115" s="12"/>
      <c r="AO115" s="5">
        <v>106</v>
      </c>
      <c r="AP115" s="77" t="s">
        <v>1412</v>
      </c>
      <c r="AQ115" s="14" t="s">
        <v>89</v>
      </c>
      <c r="AR115" s="15" t="s">
        <v>129</v>
      </c>
      <c r="AS115" s="15" t="s">
        <v>93</v>
      </c>
      <c r="AT115" s="16" t="s">
        <v>79</v>
      </c>
      <c r="AU115" s="15">
        <v>160</v>
      </c>
      <c r="AV115" s="17" t="s">
        <v>79</v>
      </c>
      <c r="AW115" s="17">
        <v>220</v>
      </c>
      <c r="AX115" s="17">
        <v>60</v>
      </c>
      <c r="AY115" s="63">
        <v>160</v>
      </c>
      <c r="AZ115" s="63">
        <v>60</v>
      </c>
      <c r="BA115" s="64">
        <v>1</v>
      </c>
      <c r="BB115" s="64">
        <v>2</v>
      </c>
      <c r="BC115" s="64" t="s">
        <v>79</v>
      </c>
      <c r="BD115" s="64" t="s">
        <v>1203</v>
      </c>
      <c r="BE115" s="64" t="s">
        <v>94</v>
      </c>
      <c r="BF115" s="64" t="s">
        <v>79</v>
      </c>
      <c r="BG115" s="64" t="b">
        <v>1</v>
      </c>
    </row>
    <row r="116" spans="2:59" s="5" customFormat="1" ht="12.75">
      <c r="B116"/>
      <c r="C116"/>
      <c r="D116"/>
      <c r="E116"/>
      <c r="F116"/>
      <c r="G116"/>
      <c r="H116"/>
      <c r="I116"/>
      <c r="J116"/>
      <c r="K116"/>
      <c r="L116"/>
      <c r="M116"/>
      <c r="N116"/>
      <c r="O116"/>
      <c r="P116"/>
      <c r="V116" s="12"/>
      <c r="W116" s="12"/>
      <c r="AO116" s="5">
        <v>107</v>
      </c>
      <c r="AP116" s="77" t="s">
        <v>1213</v>
      </c>
      <c r="AQ116" s="14" t="s">
        <v>89</v>
      </c>
      <c r="AR116" s="15" t="s">
        <v>109</v>
      </c>
      <c r="AS116" s="15" t="s">
        <v>132</v>
      </c>
      <c r="AT116" s="16" t="s">
        <v>79</v>
      </c>
      <c r="AU116" s="15">
        <v>90</v>
      </c>
      <c r="AV116" s="17" t="s">
        <v>79</v>
      </c>
      <c r="AW116" s="17">
        <v>120</v>
      </c>
      <c r="AX116" s="17">
        <v>60</v>
      </c>
      <c r="AY116" s="63">
        <v>90</v>
      </c>
      <c r="AZ116" s="63">
        <v>30</v>
      </c>
      <c r="BA116" s="64">
        <v>2</v>
      </c>
      <c r="BB116" s="64">
        <v>2</v>
      </c>
      <c r="BC116" s="64" t="s">
        <v>79</v>
      </c>
      <c r="BD116" s="64" t="s">
        <v>1203</v>
      </c>
      <c r="BE116" s="64" t="s">
        <v>94</v>
      </c>
      <c r="BF116" s="64" t="s">
        <v>79</v>
      </c>
      <c r="BG116" s="64" t="b">
        <v>1</v>
      </c>
    </row>
    <row r="117" spans="2:59" s="5" customFormat="1" ht="12.75">
      <c r="B117"/>
      <c r="C117"/>
      <c r="D117"/>
      <c r="E117"/>
      <c r="F117"/>
      <c r="G117"/>
      <c r="H117"/>
      <c r="I117"/>
      <c r="J117"/>
      <c r="K117"/>
      <c r="L117"/>
      <c r="M117"/>
      <c r="N117"/>
      <c r="O117"/>
      <c r="P117"/>
      <c r="V117" s="12"/>
      <c r="W117" s="12"/>
      <c r="AO117" s="5">
        <v>108</v>
      </c>
      <c r="AP117" s="77" t="s">
        <v>1413</v>
      </c>
      <c r="AQ117" s="14" t="s">
        <v>89</v>
      </c>
      <c r="AR117" s="15" t="s">
        <v>109</v>
      </c>
      <c r="AS117" s="15" t="s">
        <v>79</v>
      </c>
      <c r="AT117" s="16" t="s">
        <v>79</v>
      </c>
      <c r="AU117" s="15" t="s">
        <v>172</v>
      </c>
      <c r="AV117" s="17" t="s">
        <v>79</v>
      </c>
      <c r="AW117" s="17">
        <v>120</v>
      </c>
      <c r="AX117" s="17">
        <v>60</v>
      </c>
      <c r="AY117" s="63" t="s">
        <v>410</v>
      </c>
      <c r="AZ117" s="63">
        <v>30</v>
      </c>
      <c r="BA117" s="64" t="s">
        <v>79</v>
      </c>
      <c r="BB117" s="64">
        <v>2</v>
      </c>
      <c r="BC117" s="64" t="s">
        <v>79</v>
      </c>
      <c r="BD117" s="64" t="s">
        <v>1203</v>
      </c>
      <c r="BE117" s="64" t="s">
        <v>94</v>
      </c>
      <c r="BF117" s="64" t="s">
        <v>79</v>
      </c>
      <c r="BG117" s="64" t="b">
        <v>1</v>
      </c>
    </row>
    <row r="118" spans="2:59" s="5" customFormat="1" ht="12.75">
      <c r="B118"/>
      <c r="C118"/>
      <c r="D118"/>
      <c r="E118"/>
      <c r="F118"/>
      <c r="G118"/>
      <c r="H118"/>
      <c r="I118"/>
      <c r="J118"/>
      <c r="K118"/>
      <c r="L118"/>
      <c r="M118"/>
      <c r="N118"/>
      <c r="O118"/>
      <c r="P118"/>
      <c r="V118" s="12"/>
      <c r="W118" s="12"/>
      <c r="AO118" s="5">
        <v>109</v>
      </c>
      <c r="AP118" s="77" t="s">
        <v>1414</v>
      </c>
      <c r="AQ118" s="14" t="s">
        <v>89</v>
      </c>
      <c r="AR118" s="15" t="s">
        <v>109</v>
      </c>
      <c r="AS118" s="15" t="s">
        <v>93</v>
      </c>
      <c r="AT118" s="16" t="s">
        <v>79</v>
      </c>
      <c r="AU118" s="15" t="s">
        <v>172</v>
      </c>
      <c r="AV118" s="17">
        <v>120</v>
      </c>
      <c r="AW118" s="17">
        <v>120</v>
      </c>
      <c r="AX118" s="17">
        <v>60</v>
      </c>
      <c r="AY118" s="63" t="s">
        <v>410</v>
      </c>
      <c r="AZ118" s="63">
        <v>30</v>
      </c>
      <c r="BA118" s="64">
        <v>1</v>
      </c>
      <c r="BB118" s="64">
        <v>2</v>
      </c>
      <c r="BC118" s="64" t="s">
        <v>79</v>
      </c>
      <c r="BD118" s="64" t="s">
        <v>1203</v>
      </c>
      <c r="BE118" s="64" t="s">
        <v>94</v>
      </c>
      <c r="BF118" s="64" t="s">
        <v>79</v>
      </c>
      <c r="BG118" s="64" t="b">
        <v>1</v>
      </c>
    </row>
    <row r="119" spans="2:59" s="5" customFormat="1" ht="12.75">
      <c r="B119"/>
      <c r="C119"/>
      <c r="D119"/>
      <c r="E119"/>
      <c r="F119"/>
      <c r="G119"/>
      <c r="H119"/>
      <c r="I119"/>
      <c r="J119"/>
      <c r="K119"/>
      <c r="L119"/>
      <c r="M119"/>
      <c r="N119"/>
      <c r="O119"/>
      <c r="P119"/>
      <c r="V119" s="12"/>
      <c r="W119" s="12"/>
      <c r="AO119" s="5">
        <v>110</v>
      </c>
      <c r="AP119" s="77" t="s">
        <v>1214</v>
      </c>
      <c r="AQ119" s="14" t="s">
        <v>89</v>
      </c>
      <c r="AR119" s="15" t="s">
        <v>104</v>
      </c>
      <c r="AS119" s="15" t="s">
        <v>93</v>
      </c>
      <c r="AT119" s="16" t="s">
        <v>79</v>
      </c>
      <c r="AU119" s="15" t="s">
        <v>172</v>
      </c>
      <c r="AV119" s="17">
        <v>120</v>
      </c>
      <c r="AW119" s="17" t="s">
        <v>274</v>
      </c>
      <c r="AX119" s="17">
        <v>60</v>
      </c>
      <c r="AY119" s="63" t="s">
        <v>410</v>
      </c>
      <c r="AZ119" s="63" t="s">
        <v>411</v>
      </c>
      <c r="BA119" s="64">
        <v>1</v>
      </c>
      <c r="BB119" s="64">
        <v>2</v>
      </c>
      <c r="BC119" s="64" t="s">
        <v>1215</v>
      </c>
      <c r="BD119" s="64" t="s">
        <v>1203</v>
      </c>
      <c r="BE119" s="64" t="s">
        <v>94</v>
      </c>
      <c r="BF119" s="64" t="s">
        <v>1216</v>
      </c>
      <c r="BG119" s="64" t="b">
        <v>1</v>
      </c>
    </row>
    <row r="120" spans="2:59" s="5" customFormat="1" ht="12.75">
      <c r="B120"/>
      <c r="C120"/>
      <c r="D120"/>
      <c r="E120"/>
      <c r="F120"/>
      <c r="G120"/>
      <c r="H120"/>
      <c r="I120"/>
      <c r="J120"/>
      <c r="K120"/>
      <c r="L120"/>
      <c r="M120"/>
      <c r="N120"/>
      <c r="O120"/>
      <c r="P120"/>
      <c r="V120" s="12"/>
      <c r="W120" s="12"/>
      <c r="AO120" s="5">
        <v>111</v>
      </c>
      <c r="AP120" s="77" t="s">
        <v>1217</v>
      </c>
      <c r="AQ120" s="14" t="s">
        <v>89</v>
      </c>
      <c r="AR120" s="15" t="s">
        <v>109</v>
      </c>
      <c r="AS120" s="15" t="s">
        <v>93</v>
      </c>
      <c r="AT120" s="16" t="s">
        <v>79</v>
      </c>
      <c r="AU120" s="15" t="s">
        <v>172</v>
      </c>
      <c r="AV120" s="17">
        <v>120</v>
      </c>
      <c r="AW120" s="17">
        <v>120</v>
      </c>
      <c r="AX120" s="17">
        <v>60</v>
      </c>
      <c r="AY120" s="63" t="s">
        <v>410</v>
      </c>
      <c r="AZ120" s="63" t="s">
        <v>411</v>
      </c>
      <c r="BA120" s="64">
        <v>1</v>
      </c>
      <c r="BB120" s="64">
        <v>2</v>
      </c>
      <c r="BC120" s="64" t="s">
        <v>1215</v>
      </c>
      <c r="BD120" s="64" t="s">
        <v>1203</v>
      </c>
      <c r="BE120" s="64" t="s">
        <v>94</v>
      </c>
      <c r="BF120" s="64" t="s">
        <v>1216</v>
      </c>
      <c r="BG120" s="64" t="b">
        <v>1</v>
      </c>
    </row>
    <row r="121" spans="2:59" s="5" customFormat="1" ht="12.75">
      <c r="B121"/>
      <c r="C121"/>
      <c r="D121"/>
      <c r="E121"/>
      <c r="F121"/>
      <c r="G121"/>
      <c r="H121"/>
      <c r="I121"/>
      <c r="J121"/>
      <c r="K121"/>
      <c r="L121"/>
      <c r="M121"/>
      <c r="N121"/>
      <c r="O121"/>
      <c r="P121"/>
      <c r="V121" s="12"/>
      <c r="W121" s="12"/>
      <c r="AO121" s="5">
        <v>112</v>
      </c>
      <c r="AP121" s="77" t="s">
        <v>1415</v>
      </c>
      <c r="AQ121" s="14" t="s">
        <v>89</v>
      </c>
      <c r="AR121" s="15" t="s">
        <v>109</v>
      </c>
      <c r="AS121" s="15" t="s">
        <v>93</v>
      </c>
      <c r="AT121" s="16" t="s">
        <v>79</v>
      </c>
      <c r="AU121" s="15">
        <v>160</v>
      </c>
      <c r="AV121" s="17" t="s">
        <v>79</v>
      </c>
      <c r="AW121" s="17">
        <v>120</v>
      </c>
      <c r="AX121" s="17">
        <v>60</v>
      </c>
      <c r="AY121" s="63">
        <v>160</v>
      </c>
      <c r="AZ121" s="63">
        <v>60</v>
      </c>
      <c r="BA121" s="64">
        <v>1</v>
      </c>
      <c r="BB121" s="64">
        <v>2</v>
      </c>
      <c r="BC121" s="64" t="s">
        <v>1215</v>
      </c>
      <c r="BD121" s="64" t="s">
        <v>1203</v>
      </c>
      <c r="BE121" s="64" t="s">
        <v>112</v>
      </c>
      <c r="BF121" s="64" t="s">
        <v>1266</v>
      </c>
      <c r="BG121" s="64" t="b">
        <v>1</v>
      </c>
    </row>
    <row r="122" spans="2:59" s="5" customFormat="1" ht="12.75">
      <c r="B122"/>
      <c r="C122"/>
      <c r="D122"/>
      <c r="E122"/>
      <c r="F122"/>
      <c r="G122"/>
      <c r="H122"/>
      <c r="I122"/>
      <c r="J122"/>
      <c r="K122"/>
      <c r="L122"/>
      <c r="M122"/>
      <c r="N122"/>
      <c r="O122"/>
      <c r="P122"/>
      <c r="V122" s="12"/>
      <c r="W122" s="12"/>
      <c r="AO122" s="5">
        <v>113</v>
      </c>
      <c r="AP122" s="77" t="s">
        <v>1416</v>
      </c>
      <c r="AQ122" s="14" t="s">
        <v>89</v>
      </c>
      <c r="AR122" s="15" t="s">
        <v>109</v>
      </c>
      <c r="AS122" s="15" t="s">
        <v>93</v>
      </c>
      <c r="AT122" s="16" t="s">
        <v>79</v>
      </c>
      <c r="AU122" s="15">
        <v>160</v>
      </c>
      <c r="AV122" s="17" t="s">
        <v>79</v>
      </c>
      <c r="AW122" s="17">
        <v>120</v>
      </c>
      <c r="AX122" s="17">
        <v>60</v>
      </c>
      <c r="AY122" s="63">
        <v>160</v>
      </c>
      <c r="AZ122" s="63">
        <v>60</v>
      </c>
      <c r="BA122" s="64">
        <v>1</v>
      </c>
      <c r="BB122" s="64">
        <v>2</v>
      </c>
      <c r="BC122" s="64" t="s">
        <v>1215</v>
      </c>
      <c r="BD122" s="64" t="s">
        <v>1203</v>
      </c>
      <c r="BE122" s="64" t="s">
        <v>94</v>
      </c>
      <c r="BF122" s="64" t="s">
        <v>1387</v>
      </c>
      <c r="BG122" s="64" t="b">
        <v>1</v>
      </c>
    </row>
    <row r="123" spans="2:59" s="5" customFormat="1" ht="12.75">
      <c r="B123"/>
      <c r="C123"/>
      <c r="D123"/>
      <c r="E123"/>
      <c r="F123"/>
      <c r="G123"/>
      <c r="H123"/>
      <c r="I123"/>
      <c r="J123"/>
      <c r="K123"/>
      <c r="L123"/>
      <c r="M123"/>
      <c r="N123"/>
      <c r="O123"/>
      <c r="P123"/>
      <c r="V123" s="12"/>
      <c r="W123" s="12"/>
      <c r="AO123" s="5">
        <v>114</v>
      </c>
      <c r="AP123" s="77" t="s">
        <v>1417</v>
      </c>
      <c r="AQ123" s="14" t="s">
        <v>89</v>
      </c>
      <c r="AR123" s="15" t="s">
        <v>109</v>
      </c>
      <c r="AS123" s="15" t="s">
        <v>93</v>
      </c>
      <c r="AT123" s="16" t="s">
        <v>79</v>
      </c>
      <c r="AU123" s="15" t="s">
        <v>172</v>
      </c>
      <c r="AV123" s="17" t="s">
        <v>79</v>
      </c>
      <c r="AW123" s="17">
        <v>120</v>
      </c>
      <c r="AX123" s="17">
        <v>60</v>
      </c>
      <c r="AY123" s="63" t="s">
        <v>410</v>
      </c>
      <c r="AZ123" s="63" t="s">
        <v>411</v>
      </c>
      <c r="BA123" s="64">
        <v>1</v>
      </c>
      <c r="BB123" s="64">
        <v>2</v>
      </c>
      <c r="BC123" s="64" t="s">
        <v>1215</v>
      </c>
      <c r="BD123" s="64" t="s">
        <v>1203</v>
      </c>
      <c r="BE123" s="64" t="s">
        <v>94</v>
      </c>
      <c r="BF123" s="64" t="s">
        <v>1387</v>
      </c>
      <c r="BG123" s="64" t="b">
        <v>1</v>
      </c>
    </row>
    <row r="124" spans="2:59" s="5" customFormat="1" ht="12.75">
      <c r="B124"/>
      <c r="C124"/>
      <c r="D124"/>
      <c r="E124"/>
      <c r="F124"/>
      <c r="G124"/>
      <c r="H124"/>
      <c r="I124"/>
      <c r="J124"/>
      <c r="K124"/>
      <c r="L124"/>
      <c r="M124"/>
      <c r="N124"/>
      <c r="O124"/>
      <c r="P124"/>
      <c r="V124" s="12"/>
      <c r="W124" s="12"/>
      <c r="AO124" s="5">
        <v>115</v>
      </c>
      <c r="AP124" s="74" t="s">
        <v>294</v>
      </c>
      <c r="AQ124" s="59" t="s">
        <v>79</v>
      </c>
      <c r="AR124" s="55" t="s">
        <v>79</v>
      </c>
      <c r="AS124" s="55" t="s">
        <v>79</v>
      </c>
      <c r="AT124" s="59" t="s">
        <v>79</v>
      </c>
      <c r="AU124" s="55" t="s">
        <v>79</v>
      </c>
      <c r="AV124" s="56" t="s">
        <v>79</v>
      </c>
      <c r="AW124" s="57">
        <v>120</v>
      </c>
      <c r="AX124" s="60">
        <v>20</v>
      </c>
      <c r="AY124" s="4" t="s">
        <v>295</v>
      </c>
      <c r="AZ124" s="4">
        <v>30</v>
      </c>
      <c r="BA124" s="5">
        <v>1</v>
      </c>
      <c r="BB124" s="5" t="s">
        <v>79</v>
      </c>
      <c r="BC124" s="5" t="s">
        <v>79</v>
      </c>
      <c r="BD124" s="5" t="s">
        <v>296</v>
      </c>
      <c r="BE124" s="5" t="s">
        <v>96</v>
      </c>
      <c r="BF124" s="5" t="s">
        <v>79</v>
      </c>
      <c r="BG124" s="5" t="b">
        <v>0</v>
      </c>
    </row>
    <row r="125" spans="2:59" s="5" customFormat="1" ht="12.75">
      <c r="B125"/>
      <c r="C125"/>
      <c r="D125"/>
      <c r="E125"/>
      <c r="F125"/>
      <c r="G125"/>
      <c r="H125"/>
      <c r="I125"/>
      <c r="J125"/>
      <c r="K125"/>
      <c r="L125"/>
      <c r="M125"/>
      <c r="N125"/>
      <c r="O125"/>
      <c r="P125"/>
      <c r="V125" s="12"/>
      <c r="W125" s="12"/>
      <c r="AO125" s="5">
        <v>116</v>
      </c>
      <c r="AP125" s="74" t="s">
        <v>297</v>
      </c>
      <c r="AQ125" s="59" t="s">
        <v>79</v>
      </c>
      <c r="AR125" s="55" t="s">
        <v>79</v>
      </c>
      <c r="AS125" s="55" t="s">
        <v>79</v>
      </c>
      <c r="AT125" s="14" t="s">
        <v>79</v>
      </c>
      <c r="AU125" s="55" t="s">
        <v>79</v>
      </c>
      <c r="AV125" s="56" t="s">
        <v>79</v>
      </c>
      <c r="AW125" s="57">
        <v>120</v>
      </c>
      <c r="AX125" s="60">
        <v>20</v>
      </c>
      <c r="AY125" s="4" t="s">
        <v>295</v>
      </c>
      <c r="AZ125" s="4">
        <v>30</v>
      </c>
      <c r="BA125" s="5">
        <v>1</v>
      </c>
      <c r="BB125" s="5" t="s">
        <v>79</v>
      </c>
      <c r="BC125" s="5" t="s">
        <v>79</v>
      </c>
      <c r="BD125" s="5" t="s">
        <v>296</v>
      </c>
      <c r="BE125" s="5" t="s">
        <v>96</v>
      </c>
      <c r="BF125" s="5" t="s">
        <v>79</v>
      </c>
      <c r="BG125" s="5" t="b">
        <v>0</v>
      </c>
    </row>
    <row r="126" spans="2:59" s="5" customFormat="1" ht="12.75">
      <c r="B126"/>
      <c r="C126"/>
      <c r="D126"/>
      <c r="E126"/>
      <c r="F126"/>
      <c r="G126"/>
      <c r="H126"/>
      <c r="I126"/>
      <c r="J126"/>
      <c r="K126"/>
      <c r="L126"/>
      <c r="M126"/>
      <c r="N126"/>
      <c r="O126"/>
      <c r="P126"/>
      <c r="V126" s="12"/>
      <c r="W126" s="12"/>
      <c r="AO126" s="5">
        <v>117</v>
      </c>
      <c r="AP126" s="74" t="s">
        <v>298</v>
      </c>
      <c r="AQ126" s="14" t="s">
        <v>79</v>
      </c>
      <c r="AR126" s="55" t="s">
        <v>79</v>
      </c>
      <c r="AS126" s="55" t="s">
        <v>79</v>
      </c>
      <c r="AT126" s="14" t="s">
        <v>79</v>
      </c>
      <c r="AU126" s="55" t="s">
        <v>79</v>
      </c>
      <c r="AV126" s="56" t="s">
        <v>79</v>
      </c>
      <c r="AW126" s="57">
        <v>240</v>
      </c>
      <c r="AX126" s="60">
        <v>20</v>
      </c>
      <c r="AY126" s="4" t="s">
        <v>295</v>
      </c>
      <c r="AZ126" s="4">
        <v>30</v>
      </c>
      <c r="BA126" s="5">
        <v>1</v>
      </c>
      <c r="BB126" s="5" t="s">
        <v>79</v>
      </c>
      <c r="BC126" s="5" t="s">
        <v>79</v>
      </c>
      <c r="BD126" s="5" t="s">
        <v>296</v>
      </c>
      <c r="BE126" s="5" t="s">
        <v>101</v>
      </c>
      <c r="BF126" s="5" t="s">
        <v>79</v>
      </c>
      <c r="BG126" s="5" t="b">
        <v>0</v>
      </c>
    </row>
    <row r="127" spans="2:59" s="5" customFormat="1" ht="12.75">
      <c r="B127"/>
      <c r="C127"/>
      <c r="D127"/>
      <c r="E127"/>
      <c r="F127"/>
      <c r="G127"/>
      <c r="H127"/>
      <c r="I127"/>
      <c r="J127"/>
      <c r="K127"/>
      <c r="L127"/>
      <c r="M127"/>
      <c r="N127"/>
      <c r="O127"/>
      <c r="P127"/>
      <c r="V127" s="12"/>
      <c r="W127" s="12"/>
      <c r="AO127" s="5">
        <v>118</v>
      </c>
      <c r="AP127" s="74" t="s">
        <v>299</v>
      </c>
      <c r="AQ127" s="14" t="s">
        <v>79</v>
      </c>
      <c r="AR127" s="55" t="s">
        <v>79</v>
      </c>
      <c r="AS127" s="55" t="s">
        <v>79</v>
      </c>
      <c r="AT127" s="59" t="s">
        <v>79</v>
      </c>
      <c r="AU127" s="55" t="s">
        <v>79</v>
      </c>
      <c r="AV127" s="56" t="s">
        <v>79</v>
      </c>
      <c r="AW127" s="39">
        <v>240</v>
      </c>
      <c r="AX127" s="39">
        <v>20</v>
      </c>
      <c r="AY127" s="4" t="s">
        <v>295</v>
      </c>
      <c r="AZ127" s="4">
        <v>30</v>
      </c>
      <c r="BA127" s="5">
        <v>1</v>
      </c>
      <c r="BB127" s="5" t="s">
        <v>79</v>
      </c>
      <c r="BC127" s="5" t="s">
        <v>79</v>
      </c>
      <c r="BD127" s="5" t="s">
        <v>296</v>
      </c>
      <c r="BE127" s="5" t="s">
        <v>101</v>
      </c>
      <c r="BF127" s="5" t="s">
        <v>79</v>
      </c>
      <c r="BG127" s="5" t="b">
        <v>0</v>
      </c>
    </row>
    <row r="128" spans="2:59" s="5" customFormat="1" ht="12.75">
      <c r="B128"/>
      <c r="C128"/>
      <c r="D128"/>
      <c r="E128"/>
      <c r="F128"/>
      <c r="G128"/>
      <c r="H128"/>
      <c r="I128"/>
      <c r="J128"/>
      <c r="K128"/>
      <c r="L128"/>
      <c r="M128"/>
      <c r="N128"/>
      <c r="O128"/>
      <c r="P128"/>
      <c r="V128" s="12"/>
      <c r="W128" s="12"/>
      <c r="AO128" s="5">
        <v>119</v>
      </c>
      <c r="AP128" s="74" t="s">
        <v>300</v>
      </c>
      <c r="AQ128" s="14" t="s">
        <v>79</v>
      </c>
      <c r="AR128" s="55" t="s">
        <v>79</v>
      </c>
      <c r="AS128" s="55" t="s">
        <v>79</v>
      </c>
      <c r="AT128" s="14" t="s">
        <v>79</v>
      </c>
      <c r="AU128" s="55" t="s">
        <v>79</v>
      </c>
      <c r="AV128" s="56" t="s">
        <v>79</v>
      </c>
      <c r="AW128" s="39">
        <v>120</v>
      </c>
      <c r="AX128" s="39">
        <v>20</v>
      </c>
      <c r="AY128" s="4" t="s">
        <v>295</v>
      </c>
      <c r="AZ128" s="4">
        <v>30</v>
      </c>
      <c r="BA128" s="5">
        <v>1</v>
      </c>
      <c r="BB128" s="5" t="s">
        <v>79</v>
      </c>
      <c r="BC128" s="5" t="s">
        <v>79</v>
      </c>
      <c r="BD128" s="5" t="s">
        <v>296</v>
      </c>
      <c r="BE128" s="5" t="s">
        <v>96</v>
      </c>
      <c r="BF128" s="5" t="s">
        <v>79</v>
      </c>
      <c r="BG128" s="5" t="b">
        <v>0</v>
      </c>
    </row>
    <row r="129" spans="2:59" s="5" customFormat="1" ht="12.75">
      <c r="B129"/>
      <c r="C129"/>
      <c r="D129"/>
      <c r="E129"/>
      <c r="F129"/>
      <c r="G129"/>
      <c r="H129"/>
      <c r="I129"/>
      <c r="J129"/>
      <c r="K129"/>
      <c r="L129"/>
      <c r="M129"/>
      <c r="N129"/>
      <c r="O129"/>
      <c r="P129"/>
      <c r="V129" s="12"/>
      <c r="W129" s="12"/>
      <c r="AO129" s="5">
        <v>120</v>
      </c>
      <c r="AP129" s="74" t="s">
        <v>301</v>
      </c>
      <c r="AQ129" s="14" t="s">
        <v>79</v>
      </c>
      <c r="AR129" s="55" t="s">
        <v>79</v>
      </c>
      <c r="AS129" s="55" t="s">
        <v>79</v>
      </c>
      <c r="AT129" s="59" t="s">
        <v>79</v>
      </c>
      <c r="AU129" s="55" t="s">
        <v>79</v>
      </c>
      <c r="AV129" s="56" t="s">
        <v>79</v>
      </c>
      <c r="AW129" s="39">
        <v>240</v>
      </c>
      <c r="AX129" s="39">
        <v>20</v>
      </c>
      <c r="AY129" s="4" t="s">
        <v>295</v>
      </c>
      <c r="AZ129" s="4">
        <v>30</v>
      </c>
      <c r="BA129" s="5">
        <v>1</v>
      </c>
      <c r="BB129" s="5" t="s">
        <v>79</v>
      </c>
      <c r="BC129" s="5" t="s">
        <v>79</v>
      </c>
      <c r="BD129" s="5" t="s">
        <v>296</v>
      </c>
      <c r="BE129" s="5" t="s">
        <v>101</v>
      </c>
      <c r="BF129" s="5" t="s">
        <v>79</v>
      </c>
      <c r="BG129" s="5" t="b">
        <v>0</v>
      </c>
    </row>
    <row r="130" spans="2:59" s="5" customFormat="1" ht="12.75">
      <c r="B130"/>
      <c r="C130"/>
      <c r="D130"/>
      <c r="E130"/>
      <c r="F130"/>
      <c r="G130"/>
      <c r="H130"/>
      <c r="I130"/>
      <c r="J130"/>
      <c r="K130"/>
      <c r="L130"/>
      <c r="M130"/>
      <c r="N130"/>
      <c r="O130"/>
      <c r="P130"/>
      <c r="V130" s="12"/>
      <c r="W130" s="12"/>
      <c r="AO130" s="5">
        <v>121</v>
      </c>
      <c r="AP130" s="74" t="s">
        <v>302</v>
      </c>
      <c r="AQ130" s="14" t="s">
        <v>79</v>
      </c>
      <c r="AR130" s="17" t="s">
        <v>79</v>
      </c>
      <c r="AS130" s="17" t="s">
        <v>79</v>
      </c>
      <c r="AT130" s="14" t="s">
        <v>79</v>
      </c>
      <c r="AU130" s="55" t="s">
        <v>79</v>
      </c>
      <c r="AV130" s="56" t="s">
        <v>79</v>
      </c>
      <c r="AW130" s="57">
        <v>240</v>
      </c>
      <c r="AX130" s="58">
        <v>20</v>
      </c>
      <c r="AY130" s="4" t="s">
        <v>295</v>
      </c>
      <c r="AZ130" s="4">
        <v>50</v>
      </c>
      <c r="BA130" s="5">
        <v>1</v>
      </c>
      <c r="BB130" s="5" t="s">
        <v>79</v>
      </c>
      <c r="BC130" s="5" t="s">
        <v>79</v>
      </c>
      <c r="BD130" s="5" t="s">
        <v>296</v>
      </c>
      <c r="BE130" s="5" t="s">
        <v>101</v>
      </c>
      <c r="BF130" s="5" t="s">
        <v>79</v>
      </c>
      <c r="BG130" s="5" t="b">
        <v>0</v>
      </c>
    </row>
    <row r="131" spans="2:59" s="5" customFormat="1" ht="12.75">
      <c r="B131"/>
      <c r="C131"/>
      <c r="D131"/>
      <c r="E131"/>
      <c r="F131"/>
      <c r="G131"/>
      <c r="H131"/>
      <c r="I131"/>
      <c r="J131"/>
      <c r="K131"/>
      <c r="L131"/>
      <c r="M131"/>
      <c r="N131"/>
      <c r="O131"/>
      <c r="P131"/>
      <c r="V131" s="12"/>
      <c r="W131" s="12"/>
      <c r="AO131" s="5">
        <v>122</v>
      </c>
      <c r="AP131" s="74" t="s">
        <v>303</v>
      </c>
      <c r="AQ131" s="14" t="s">
        <v>79</v>
      </c>
      <c r="AR131" s="17" t="s">
        <v>79</v>
      </c>
      <c r="AS131" s="17" t="s">
        <v>79</v>
      </c>
      <c r="AT131" s="14" t="s">
        <v>79</v>
      </c>
      <c r="AU131" s="17" t="s">
        <v>79</v>
      </c>
      <c r="AV131" s="56" t="s">
        <v>79</v>
      </c>
      <c r="AW131" s="57">
        <v>220</v>
      </c>
      <c r="AX131" s="58">
        <v>20</v>
      </c>
      <c r="AY131" s="4" t="s">
        <v>295</v>
      </c>
      <c r="AZ131" s="4">
        <v>50</v>
      </c>
      <c r="BA131" s="5">
        <v>1</v>
      </c>
      <c r="BB131" s="5" t="s">
        <v>79</v>
      </c>
      <c r="BC131" s="5" t="s">
        <v>79</v>
      </c>
      <c r="BD131" s="5" t="s">
        <v>296</v>
      </c>
      <c r="BE131" s="5" t="s">
        <v>304</v>
      </c>
      <c r="BF131" s="5" t="s">
        <v>79</v>
      </c>
      <c r="BG131" s="5" t="b">
        <v>0</v>
      </c>
    </row>
    <row r="132" spans="2:59" s="5" customFormat="1" ht="12.75">
      <c r="B132"/>
      <c r="C132"/>
      <c r="D132"/>
      <c r="E132"/>
      <c r="F132"/>
      <c r="G132"/>
      <c r="H132"/>
      <c r="I132"/>
      <c r="J132"/>
      <c r="K132"/>
      <c r="L132"/>
      <c r="M132"/>
      <c r="N132"/>
      <c r="O132"/>
      <c r="P132"/>
      <c r="V132" s="12"/>
      <c r="W132" s="12"/>
      <c r="AO132" s="5">
        <v>123</v>
      </c>
      <c r="AP132" s="74" t="s">
        <v>305</v>
      </c>
      <c r="AQ132" s="14" t="s">
        <v>79</v>
      </c>
      <c r="AR132" s="17" t="s">
        <v>79</v>
      </c>
      <c r="AS132" s="17" t="s">
        <v>79</v>
      </c>
      <c r="AT132" s="14" t="s">
        <v>79</v>
      </c>
      <c r="AU132" s="55" t="s">
        <v>79</v>
      </c>
      <c r="AV132" s="56" t="s">
        <v>79</v>
      </c>
      <c r="AW132" s="57">
        <v>120</v>
      </c>
      <c r="AX132" s="58">
        <v>20</v>
      </c>
      <c r="AY132" s="4" t="s">
        <v>295</v>
      </c>
      <c r="AZ132" s="4">
        <v>30</v>
      </c>
      <c r="BA132" s="5">
        <v>1</v>
      </c>
      <c r="BB132" s="5" t="s">
        <v>79</v>
      </c>
      <c r="BC132" s="5" t="s">
        <v>79</v>
      </c>
      <c r="BD132" s="5" t="s">
        <v>296</v>
      </c>
      <c r="BE132" s="5" t="s">
        <v>96</v>
      </c>
      <c r="BF132" s="5" t="s">
        <v>79</v>
      </c>
      <c r="BG132" s="5" t="b">
        <v>0</v>
      </c>
    </row>
    <row r="133" spans="2:59" s="5" customFormat="1" ht="12.75">
      <c r="B133"/>
      <c r="C133"/>
      <c r="D133"/>
      <c r="E133"/>
      <c r="F133"/>
      <c r="G133"/>
      <c r="H133"/>
      <c r="I133"/>
      <c r="J133"/>
      <c r="K133"/>
      <c r="L133"/>
      <c r="M133"/>
      <c r="N133"/>
      <c r="O133"/>
      <c r="P133"/>
      <c r="V133" s="12"/>
      <c r="W133" s="12"/>
      <c r="AO133" s="5">
        <v>124</v>
      </c>
      <c r="AP133" s="74" t="s">
        <v>306</v>
      </c>
      <c r="AQ133" s="14" t="s">
        <v>79</v>
      </c>
      <c r="AR133" s="55" t="s">
        <v>79</v>
      </c>
      <c r="AS133" s="55" t="s">
        <v>79</v>
      </c>
      <c r="AT133" s="14" t="s">
        <v>79</v>
      </c>
      <c r="AU133" s="55" t="s">
        <v>79</v>
      </c>
      <c r="AV133" s="56" t="s">
        <v>79</v>
      </c>
      <c r="AW133" s="57">
        <v>120</v>
      </c>
      <c r="AX133" s="58">
        <v>20</v>
      </c>
      <c r="AY133" s="4" t="s">
        <v>295</v>
      </c>
      <c r="AZ133" s="4">
        <v>30</v>
      </c>
      <c r="BA133" s="5">
        <v>1</v>
      </c>
      <c r="BB133" s="5" t="s">
        <v>79</v>
      </c>
      <c r="BC133" s="5" t="s">
        <v>79</v>
      </c>
      <c r="BD133" s="5" t="s">
        <v>296</v>
      </c>
      <c r="BE133" s="5" t="s">
        <v>101</v>
      </c>
      <c r="BF133" s="5" t="s">
        <v>79</v>
      </c>
      <c r="BG133" s="5" t="b">
        <v>0</v>
      </c>
    </row>
    <row r="134" spans="2:59" s="5" customFormat="1" ht="12.75">
      <c r="B134"/>
      <c r="C134"/>
      <c r="D134"/>
      <c r="E134"/>
      <c r="F134"/>
      <c r="G134"/>
      <c r="H134"/>
      <c r="I134"/>
      <c r="J134"/>
      <c r="K134"/>
      <c r="L134"/>
      <c r="M134"/>
      <c r="N134"/>
      <c r="O134"/>
      <c r="P134"/>
      <c r="V134" s="12"/>
      <c r="W134" s="12"/>
      <c r="AO134" s="5">
        <v>125</v>
      </c>
      <c r="AP134" s="77" t="s">
        <v>306</v>
      </c>
      <c r="AQ134" s="14" t="s">
        <v>79</v>
      </c>
      <c r="AR134" s="15" t="s">
        <v>79</v>
      </c>
      <c r="AS134" s="15" t="s">
        <v>79</v>
      </c>
      <c r="AT134" s="16" t="s">
        <v>79</v>
      </c>
      <c r="AU134" s="15" t="s">
        <v>79</v>
      </c>
      <c r="AV134" s="17" t="s">
        <v>1669</v>
      </c>
      <c r="AW134" s="17" t="s">
        <v>79</v>
      </c>
      <c r="AX134" s="17" t="s">
        <v>1670</v>
      </c>
      <c r="AY134" s="63" t="s">
        <v>1671</v>
      </c>
      <c r="AZ134" s="63" t="s">
        <v>1672</v>
      </c>
      <c r="BA134" s="64" t="s">
        <v>79</v>
      </c>
      <c r="BB134" s="64" t="s">
        <v>79</v>
      </c>
      <c r="BC134" s="64" t="s">
        <v>79</v>
      </c>
      <c r="BD134" s="64" t="s">
        <v>1673</v>
      </c>
      <c r="BE134" s="64" t="s">
        <v>79</v>
      </c>
      <c r="BF134" s="64" t="s">
        <v>79</v>
      </c>
      <c r="BG134" s="64" t="b">
        <v>1</v>
      </c>
    </row>
    <row r="135" spans="2:59" s="5" customFormat="1" ht="12.75">
      <c r="B135"/>
      <c r="C135"/>
      <c r="D135"/>
      <c r="E135"/>
      <c r="F135"/>
      <c r="G135"/>
      <c r="H135"/>
      <c r="I135"/>
      <c r="J135"/>
      <c r="K135"/>
      <c r="L135"/>
      <c r="M135"/>
      <c r="N135"/>
      <c r="O135"/>
      <c r="P135"/>
      <c r="V135" s="12"/>
      <c r="W135" s="12"/>
      <c r="AO135" s="5">
        <v>126</v>
      </c>
      <c r="AP135" s="74" t="s">
        <v>307</v>
      </c>
      <c r="AQ135" s="14" t="s">
        <v>79</v>
      </c>
      <c r="AR135" s="55" t="s">
        <v>79</v>
      </c>
      <c r="AS135" s="55" t="s">
        <v>79</v>
      </c>
      <c r="AT135" s="59" t="s">
        <v>79</v>
      </c>
      <c r="AU135" s="55" t="s">
        <v>79</v>
      </c>
      <c r="AV135" s="56" t="s">
        <v>79</v>
      </c>
      <c r="AW135" s="57">
        <v>240</v>
      </c>
      <c r="AX135" s="60">
        <v>20</v>
      </c>
      <c r="AY135" s="4" t="s">
        <v>295</v>
      </c>
      <c r="AZ135" s="4">
        <v>30</v>
      </c>
      <c r="BA135" s="5">
        <v>1</v>
      </c>
      <c r="BB135" s="5" t="s">
        <v>79</v>
      </c>
      <c r="BC135" s="5" t="s">
        <v>79</v>
      </c>
      <c r="BD135" s="5" t="s">
        <v>296</v>
      </c>
      <c r="BE135" s="5" t="s">
        <v>101</v>
      </c>
      <c r="BF135" s="5" t="s">
        <v>79</v>
      </c>
      <c r="BG135" s="5" t="b">
        <v>0</v>
      </c>
    </row>
    <row r="136" spans="2:59" s="5" customFormat="1" ht="12.75">
      <c r="B136"/>
      <c r="C136"/>
      <c r="D136"/>
      <c r="E136"/>
      <c r="F136"/>
      <c r="G136"/>
      <c r="H136"/>
      <c r="I136"/>
      <c r="J136"/>
      <c r="K136"/>
      <c r="L136"/>
      <c r="M136"/>
      <c r="N136"/>
      <c r="O136"/>
      <c r="P136"/>
      <c r="V136" s="12"/>
      <c r="W136" s="12"/>
      <c r="AO136" s="5">
        <v>127</v>
      </c>
      <c r="AP136" s="74" t="s">
        <v>96</v>
      </c>
      <c r="AQ136" s="59" t="s">
        <v>79</v>
      </c>
      <c r="AR136" s="55" t="s">
        <v>79</v>
      </c>
      <c r="AS136" s="55" t="s">
        <v>79</v>
      </c>
      <c r="AT136" s="59" t="s">
        <v>79</v>
      </c>
      <c r="AU136" s="55" t="s">
        <v>79</v>
      </c>
      <c r="AV136" s="56" t="s">
        <v>79</v>
      </c>
      <c r="AW136" s="57">
        <v>120</v>
      </c>
      <c r="AX136" s="60">
        <v>20</v>
      </c>
      <c r="AY136" s="4" t="s">
        <v>295</v>
      </c>
      <c r="AZ136" s="4">
        <v>30</v>
      </c>
      <c r="BA136" s="5">
        <v>1</v>
      </c>
      <c r="BB136" s="5" t="s">
        <v>79</v>
      </c>
      <c r="BC136" s="5" t="s">
        <v>79</v>
      </c>
      <c r="BD136" s="5" t="s">
        <v>296</v>
      </c>
      <c r="BE136" s="5" t="s">
        <v>96</v>
      </c>
      <c r="BF136" s="5" t="s">
        <v>79</v>
      </c>
      <c r="BG136" s="5" t="b">
        <v>0</v>
      </c>
    </row>
    <row r="137" spans="2:59" s="5" customFormat="1" ht="12.75">
      <c r="B137"/>
      <c r="C137"/>
      <c r="D137"/>
      <c r="E137"/>
      <c r="F137"/>
      <c r="G137"/>
      <c r="H137"/>
      <c r="I137"/>
      <c r="J137"/>
      <c r="K137"/>
      <c r="L137"/>
      <c r="M137"/>
      <c r="N137"/>
      <c r="O137"/>
      <c r="P137"/>
      <c r="V137" s="12"/>
      <c r="W137" s="12"/>
      <c r="AO137" s="5">
        <v>128</v>
      </c>
      <c r="AP137" s="77" t="s">
        <v>96</v>
      </c>
      <c r="AQ137" s="14" t="s">
        <v>79</v>
      </c>
      <c r="AR137" s="15" t="s">
        <v>79</v>
      </c>
      <c r="AS137" s="15" t="s">
        <v>79</v>
      </c>
      <c r="AT137" s="16" t="s">
        <v>79</v>
      </c>
      <c r="AU137" s="15" t="s">
        <v>79</v>
      </c>
      <c r="AV137" s="17" t="s">
        <v>1669</v>
      </c>
      <c r="AW137" s="17" t="s">
        <v>1674</v>
      </c>
      <c r="AX137" s="17" t="s">
        <v>1670</v>
      </c>
      <c r="AY137" s="63" t="s">
        <v>1671</v>
      </c>
      <c r="AZ137" s="63" t="s">
        <v>1675</v>
      </c>
      <c r="BA137" s="64" t="s">
        <v>79</v>
      </c>
      <c r="BB137" s="64" t="s">
        <v>79</v>
      </c>
      <c r="BC137" s="64" t="s">
        <v>79</v>
      </c>
      <c r="BD137" s="64" t="s">
        <v>1673</v>
      </c>
      <c r="BE137" s="64" t="s">
        <v>79</v>
      </c>
      <c r="BF137" s="64" t="s">
        <v>79</v>
      </c>
      <c r="BG137" s="64" t="b">
        <v>1</v>
      </c>
    </row>
    <row r="138" spans="2:59" s="5" customFormat="1" ht="12.75">
      <c r="B138"/>
      <c r="C138"/>
      <c r="D138"/>
      <c r="E138"/>
      <c r="F138"/>
      <c r="G138"/>
      <c r="H138"/>
      <c r="I138"/>
      <c r="J138"/>
      <c r="K138"/>
      <c r="L138"/>
      <c r="M138"/>
      <c r="N138"/>
      <c r="O138"/>
      <c r="P138"/>
      <c r="V138" s="12"/>
      <c r="W138" s="12"/>
      <c r="AO138" s="5">
        <v>129</v>
      </c>
      <c r="AP138" s="74" t="s">
        <v>101</v>
      </c>
      <c r="AQ138" s="59" t="s">
        <v>79</v>
      </c>
      <c r="AR138" s="55" t="s">
        <v>79</v>
      </c>
      <c r="AS138" s="55" t="s">
        <v>79</v>
      </c>
      <c r="AT138" s="14" t="s">
        <v>79</v>
      </c>
      <c r="AU138" s="55" t="s">
        <v>79</v>
      </c>
      <c r="AV138" s="56" t="s">
        <v>79</v>
      </c>
      <c r="AW138" s="57">
        <v>240</v>
      </c>
      <c r="AX138" s="60">
        <v>20</v>
      </c>
      <c r="AY138" s="4" t="s">
        <v>295</v>
      </c>
      <c r="AZ138" s="4">
        <v>30</v>
      </c>
      <c r="BA138" s="5">
        <v>1</v>
      </c>
      <c r="BB138" s="5" t="s">
        <v>79</v>
      </c>
      <c r="BC138" s="5" t="s">
        <v>79</v>
      </c>
      <c r="BD138" s="5" t="s">
        <v>296</v>
      </c>
      <c r="BE138" s="5" t="s">
        <v>101</v>
      </c>
      <c r="BF138" s="5" t="s">
        <v>79</v>
      </c>
      <c r="BG138" s="5" t="b">
        <v>0</v>
      </c>
    </row>
    <row r="139" spans="2:59" s="5" customFormat="1" ht="12.75">
      <c r="B139"/>
      <c r="C139"/>
      <c r="D139"/>
      <c r="E139"/>
      <c r="F139"/>
      <c r="G139"/>
      <c r="H139"/>
      <c r="I139"/>
      <c r="J139"/>
      <c r="K139"/>
      <c r="L139"/>
      <c r="M139"/>
      <c r="N139"/>
      <c r="O139"/>
      <c r="P139"/>
      <c r="V139" s="12"/>
      <c r="W139" s="12"/>
      <c r="AO139" s="5">
        <v>130</v>
      </c>
      <c r="AP139" s="77" t="s">
        <v>101</v>
      </c>
      <c r="AQ139" s="14" t="s">
        <v>79</v>
      </c>
      <c r="AR139" s="15" t="s">
        <v>79</v>
      </c>
      <c r="AS139" s="15" t="s">
        <v>79</v>
      </c>
      <c r="AT139" s="16" t="s">
        <v>79</v>
      </c>
      <c r="AU139" s="15" t="s">
        <v>79</v>
      </c>
      <c r="AV139" s="17" t="s">
        <v>1669</v>
      </c>
      <c r="AW139" s="17" t="s">
        <v>1676</v>
      </c>
      <c r="AX139" s="17" t="s">
        <v>1670</v>
      </c>
      <c r="AY139" s="63" t="s">
        <v>1671</v>
      </c>
      <c r="AZ139" s="63" t="s">
        <v>1675</v>
      </c>
      <c r="BA139" s="64" t="s">
        <v>79</v>
      </c>
      <c r="BB139" s="64" t="s">
        <v>79</v>
      </c>
      <c r="BC139" s="64" t="s">
        <v>79</v>
      </c>
      <c r="BD139" s="64" t="s">
        <v>1673</v>
      </c>
      <c r="BE139" s="64" t="s">
        <v>79</v>
      </c>
      <c r="BF139" s="64" t="s">
        <v>79</v>
      </c>
      <c r="BG139" s="64" t="b">
        <v>1</v>
      </c>
    </row>
    <row r="140" spans="2:59" s="5" customFormat="1" ht="12.75">
      <c r="B140"/>
      <c r="C140"/>
      <c r="D140"/>
      <c r="E140"/>
      <c r="F140"/>
      <c r="G140"/>
      <c r="H140"/>
      <c r="I140"/>
      <c r="J140"/>
      <c r="K140"/>
      <c r="L140"/>
      <c r="M140"/>
      <c r="N140"/>
      <c r="O140"/>
      <c r="P140"/>
      <c r="V140" s="12"/>
      <c r="W140" s="12"/>
      <c r="AO140" s="5">
        <v>131</v>
      </c>
      <c r="AP140" s="74" t="s">
        <v>308</v>
      </c>
      <c r="AQ140" s="14" t="s">
        <v>79</v>
      </c>
      <c r="AR140" s="55" t="s">
        <v>79</v>
      </c>
      <c r="AS140" s="55" t="s">
        <v>79</v>
      </c>
      <c r="AT140" s="14" t="s">
        <v>79</v>
      </c>
      <c r="AU140" s="55" t="s">
        <v>79</v>
      </c>
      <c r="AV140" s="56" t="s">
        <v>79</v>
      </c>
      <c r="AW140" s="57">
        <v>240</v>
      </c>
      <c r="AX140" s="60">
        <v>20</v>
      </c>
      <c r="AY140" s="4" t="s">
        <v>295</v>
      </c>
      <c r="AZ140" s="4">
        <v>50</v>
      </c>
      <c r="BA140" s="5">
        <v>1</v>
      </c>
      <c r="BB140" s="5" t="s">
        <v>79</v>
      </c>
      <c r="BC140" s="5" t="s">
        <v>79</v>
      </c>
      <c r="BD140" s="5" t="s">
        <v>296</v>
      </c>
      <c r="BE140" s="5" t="s">
        <v>101</v>
      </c>
      <c r="BF140" s="5" t="s">
        <v>79</v>
      </c>
      <c r="BG140" s="5" t="b">
        <v>0</v>
      </c>
    </row>
    <row r="141" spans="2:59" s="5" customFormat="1" ht="12.75">
      <c r="B141"/>
      <c r="C141"/>
      <c r="D141"/>
      <c r="E141"/>
      <c r="F141"/>
      <c r="G141"/>
      <c r="H141"/>
      <c r="I141"/>
      <c r="J141"/>
      <c r="K141"/>
      <c r="L141"/>
      <c r="M141"/>
      <c r="N141"/>
      <c r="O141"/>
      <c r="P141"/>
      <c r="V141" s="12"/>
      <c r="W141" s="12"/>
      <c r="AO141" s="5">
        <v>132</v>
      </c>
      <c r="AP141" s="74" t="s">
        <v>304</v>
      </c>
      <c r="AQ141" s="14" t="s">
        <v>79</v>
      </c>
      <c r="AR141" s="55" t="s">
        <v>79</v>
      </c>
      <c r="AS141" s="55" t="s">
        <v>79</v>
      </c>
      <c r="AT141" s="59" t="s">
        <v>79</v>
      </c>
      <c r="AU141" s="55" t="s">
        <v>79</v>
      </c>
      <c r="AV141" s="56" t="s">
        <v>79</v>
      </c>
      <c r="AW141" s="39">
        <v>220</v>
      </c>
      <c r="AX141" s="39">
        <v>20</v>
      </c>
      <c r="AY141" s="4" t="s">
        <v>295</v>
      </c>
      <c r="AZ141" s="4">
        <v>50</v>
      </c>
      <c r="BA141" s="5">
        <v>1</v>
      </c>
      <c r="BB141" s="5" t="s">
        <v>79</v>
      </c>
      <c r="BC141" s="5" t="s">
        <v>79</v>
      </c>
      <c r="BD141" s="5" t="s">
        <v>296</v>
      </c>
      <c r="BE141" s="5" t="s">
        <v>101</v>
      </c>
      <c r="BF141" s="5" t="s">
        <v>79</v>
      </c>
      <c r="BG141" s="5" t="b">
        <v>0</v>
      </c>
    </row>
    <row r="142" spans="2:59" s="5" customFormat="1" ht="12.75">
      <c r="B142"/>
      <c r="C142"/>
      <c r="D142"/>
      <c r="E142"/>
      <c r="F142"/>
      <c r="G142"/>
      <c r="H142"/>
      <c r="I142"/>
      <c r="J142"/>
      <c r="K142"/>
      <c r="L142"/>
      <c r="M142"/>
      <c r="N142"/>
      <c r="O142"/>
      <c r="P142"/>
      <c r="V142" s="12"/>
      <c r="W142" s="12"/>
      <c r="AO142" s="5">
        <v>133</v>
      </c>
      <c r="AP142" s="74" t="s">
        <v>309</v>
      </c>
      <c r="AQ142" s="14" t="s">
        <v>79</v>
      </c>
      <c r="AR142" s="55" t="s">
        <v>79</v>
      </c>
      <c r="AS142" s="55" t="s">
        <v>79</v>
      </c>
      <c r="AT142" s="14" t="s">
        <v>79</v>
      </c>
      <c r="AU142" s="55" t="s">
        <v>79</v>
      </c>
      <c r="AV142" s="56" t="s">
        <v>79</v>
      </c>
      <c r="AW142" s="39">
        <v>120</v>
      </c>
      <c r="AX142" s="39">
        <v>20</v>
      </c>
      <c r="AY142" s="4" t="s">
        <v>295</v>
      </c>
      <c r="AZ142" s="4">
        <v>30</v>
      </c>
      <c r="BA142" s="5">
        <v>1</v>
      </c>
      <c r="BB142" s="5" t="s">
        <v>79</v>
      </c>
      <c r="BC142" s="5" t="s">
        <v>79</v>
      </c>
      <c r="BD142" s="5" t="s">
        <v>296</v>
      </c>
      <c r="BE142" s="5" t="s">
        <v>96</v>
      </c>
      <c r="BF142" s="5" t="s">
        <v>79</v>
      </c>
      <c r="BG142" s="5" t="b">
        <v>0</v>
      </c>
    </row>
    <row r="143" spans="2:59" s="5" customFormat="1" ht="12.75">
      <c r="B143"/>
      <c r="C143"/>
      <c r="D143"/>
      <c r="E143"/>
      <c r="F143"/>
      <c r="G143"/>
      <c r="H143"/>
      <c r="I143"/>
      <c r="J143"/>
      <c r="K143"/>
      <c r="L143"/>
      <c r="M143"/>
      <c r="N143"/>
      <c r="O143"/>
      <c r="P143"/>
      <c r="V143" s="12"/>
      <c r="W143" s="12"/>
      <c r="AO143" s="5">
        <v>134</v>
      </c>
      <c r="AP143" s="74" t="s">
        <v>310</v>
      </c>
      <c r="AQ143" s="14" t="s">
        <v>79</v>
      </c>
      <c r="AR143" s="55" t="s">
        <v>79</v>
      </c>
      <c r="AS143" s="55" t="s">
        <v>79</v>
      </c>
      <c r="AT143" s="59" t="s">
        <v>79</v>
      </c>
      <c r="AU143" s="55" t="s">
        <v>79</v>
      </c>
      <c r="AV143" s="56" t="s">
        <v>79</v>
      </c>
      <c r="AW143" s="39">
        <v>120</v>
      </c>
      <c r="AX143" s="39">
        <v>20</v>
      </c>
      <c r="AY143" s="4" t="s">
        <v>295</v>
      </c>
      <c r="AZ143" s="4">
        <v>30</v>
      </c>
      <c r="BA143" s="5">
        <v>1</v>
      </c>
      <c r="BB143" s="5" t="s">
        <v>79</v>
      </c>
      <c r="BC143" s="5" t="s">
        <v>79</v>
      </c>
      <c r="BD143" s="5" t="s">
        <v>296</v>
      </c>
      <c r="BE143" s="5" t="s">
        <v>96</v>
      </c>
      <c r="BF143" s="5" t="s">
        <v>79</v>
      </c>
      <c r="BG143" s="5" t="b">
        <v>0</v>
      </c>
    </row>
    <row r="144" spans="2:59" s="5" customFormat="1" ht="12.75">
      <c r="B144"/>
      <c r="C144"/>
      <c r="D144"/>
      <c r="E144"/>
      <c r="F144"/>
      <c r="G144"/>
      <c r="H144"/>
      <c r="I144"/>
      <c r="J144"/>
      <c r="K144"/>
      <c r="L144"/>
      <c r="M144"/>
      <c r="N144"/>
      <c r="O144"/>
      <c r="P144"/>
      <c r="V144" s="12"/>
      <c r="W144" s="12"/>
      <c r="AO144" s="5">
        <v>135</v>
      </c>
      <c r="AP144" s="74" t="s">
        <v>311</v>
      </c>
      <c r="AQ144" s="36" t="s">
        <v>79</v>
      </c>
      <c r="AR144" s="37" t="s">
        <v>79</v>
      </c>
      <c r="AS144" s="37" t="s">
        <v>79</v>
      </c>
      <c r="AT144" s="45" t="s">
        <v>79</v>
      </c>
      <c r="AU144" s="73" t="s">
        <v>79</v>
      </c>
      <c r="AV144" s="56" t="s">
        <v>79</v>
      </c>
      <c r="AW144" s="57">
        <v>240</v>
      </c>
      <c r="AX144" s="58">
        <v>20</v>
      </c>
      <c r="AY144" s="4" t="s">
        <v>295</v>
      </c>
      <c r="AZ144" s="4">
        <v>40</v>
      </c>
      <c r="BA144" s="5">
        <v>1</v>
      </c>
      <c r="BB144" s="5" t="s">
        <v>79</v>
      </c>
      <c r="BC144" s="5" t="s">
        <v>79</v>
      </c>
      <c r="BD144" s="5" t="s">
        <v>296</v>
      </c>
      <c r="BE144" s="5" t="s">
        <v>101</v>
      </c>
      <c r="BF144" s="5" t="s">
        <v>79</v>
      </c>
      <c r="BG144" s="5" t="b">
        <v>0</v>
      </c>
    </row>
    <row r="145" spans="2:59" s="5" customFormat="1" ht="12.75">
      <c r="B145"/>
      <c r="C145"/>
      <c r="D145"/>
      <c r="E145"/>
      <c r="F145"/>
      <c r="G145"/>
      <c r="H145"/>
      <c r="I145"/>
      <c r="J145"/>
      <c r="K145"/>
      <c r="L145"/>
      <c r="M145"/>
      <c r="N145"/>
      <c r="O145"/>
      <c r="P145"/>
      <c r="V145" s="12"/>
      <c r="W145" s="12"/>
      <c r="AO145" s="5">
        <v>136</v>
      </c>
      <c r="AP145" s="77" t="s">
        <v>395</v>
      </c>
      <c r="AQ145" s="14" t="s">
        <v>89</v>
      </c>
      <c r="AR145" s="15" t="s">
        <v>109</v>
      </c>
      <c r="AS145" s="15" t="s">
        <v>93</v>
      </c>
      <c r="AT145" s="16" t="s">
        <v>79</v>
      </c>
      <c r="AU145" s="15" t="s">
        <v>90</v>
      </c>
      <c r="AV145" s="17" t="s">
        <v>79</v>
      </c>
      <c r="AW145" s="17">
        <v>120</v>
      </c>
      <c r="AX145" s="17">
        <v>50</v>
      </c>
      <c r="AY145" s="4">
        <v>160</v>
      </c>
      <c r="AZ145" s="4">
        <v>60</v>
      </c>
      <c r="BA145" s="5">
        <v>1</v>
      </c>
      <c r="BB145" s="5" t="s">
        <v>79</v>
      </c>
      <c r="BC145" s="5" t="s">
        <v>79</v>
      </c>
      <c r="BD145" s="5" t="s">
        <v>296</v>
      </c>
      <c r="BE145" s="5" t="s">
        <v>112</v>
      </c>
      <c r="BF145" s="5" t="s">
        <v>79</v>
      </c>
      <c r="BG145" s="5" t="b">
        <v>0</v>
      </c>
    </row>
    <row r="146" spans="2:59" s="5" customFormat="1" ht="12.75">
      <c r="B146"/>
      <c r="C146"/>
      <c r="D146"/>
      <c r="E146"/>
      <c r="F146"/>
      <c r="G146"/>
      <c r="H146"/>
      <c r="I146"/>
      <c r="J146"/>
      <c r="K146"/>
      <c r="L146"/>
      <c r="M146"/>
      <c r="N146"/>
      <c r="O146"/>
      <c r="P146"/>
      <c r="V146" s="12"/>
      <c r="W146" s="12"/>
      <c r="AO146" s="5">
        <v>137</v>
      </c>
      <c r="AP146" s="77" t="s">
        <v>396</v>
      </c>
      <c r="AQ146" s="14" t="s">
        <v>89</v>
      </c>
      <c r="AR146" s="15" t="s">
        <v>109</v>
      </c>
      <c r="AS146" s="15" t="s">
        <v>93</v>
      </c>
      <c r="AT146" s="16" t="s">
        <v>79</v>
      </c>
      <c r="AU146" s="15" t="s">
        <v>90</v>
      </c>
      <c r="AV146" s="17" t="s">
        <v>79</v>
      </c>
      <c r="AW146" s="17">
        <v>120</v>
      </c>
      <c r="AX146" s="17">
        <v>50</v>
      </c>
      <c r="AY146" s="4">
        <v>160</v>
      </c>
      <c r="AZ146" s="4">
        <v>60</v>
      </c>
      <c r="BA146" s="5">
        <v>1</v>
      </c>
      <c r="BB146" s="5" t="s">
        <v>79</v>
      </c>
      <c r="BC146" s="5" t="s">
        <v>79</v>
      </c>
      <c r="BD146" s="5" t="s">
        <v>296</v>
      </c>
      <c r="BE146" s="5" t="s">
        <v>112</v>
      </c>
      <c r="BF146" s="5" t="s">
        <v>79</v>
      </c>
      <c r="BG146" s="5" t="b">
        <v>0</v>
      </c>
    </row>
    <row r="147" spans="2:59" s="5" customFormat="1" ht="12.75">
      <c r="B147"/>
      <c r="C147"/>
      <c r="D147"/>
      <c r="E147"/>
      <c r="F147"/>
      <c r="G147"/>
      <c r="H147"/>
      <c r="I147"/>
      <c r="J147"/>
      <c r="K147"/>
      <c r="L147"/>
      <c r="M147"/>
      <c r="N147"/>
      <c r="O147"/>
      <c r="P147"/>
      <c r="V147" s="12"/>
      <c r="W147" s="12"/>
      <c r="AO147" s="5">
        <v>138</v>
      </c>
      <c r="AP147" s="77" t="s">
        <v>397</v>
      </c>
      <c r="AQ147" s="14" t="s">
        <v>89</v>
      </c>
      <c r="AR147" s="15" t="s">
        <v>104</v>
      </c>
      <c r="AS147" s="15" t="s">
        <v>93</v>
      </c>
      <c r="AT147" s="16" t="s">
        <v>79</v>
      </c>
      <c r="AU147" s="15" t="s">
        <v>90</v>
      </c>
      <c r="AV147" s="17" t="s">
        <v>79</v>
      </c>
      <c r="AW147" s="17">
        <v>208</v>
      </c>
      <c r="AX147" s="17">
        <v>50</v>
      </c>
      <c r="AY147" s="4">
        <v>160</v>
      </c>
      <c r="AZ147" s="4">
        <v>60</v>
      </c>
      <c r="BA147" s="5">
        <v>1</v>
      </c>
      <c r="BB147" s="5" t="s">
        <v>79</v>
      </c>
      <c r="BC147" s="5" t="s">
        <v>79</v>
      </c>
      <c r="BD147" s="5" t="s">
        <v>296</v>
      </c>
      <c r="BE147" s="5" t="s">
        <v>105</v>
      </c>
      <c r="BF147" s="5" t="s">
        <v>79</v>
      </c>
      <c r="BG147" s="5" t="b">
        <v>0</v>
      </c>
    </row>
    <row r="148" spans="2:59" s="5" customFormat="1" ht="12.75">
      <c r="B148"/>
      <c r="C148"/>
      <c r="D148"/>
      <c r="E148"/>
      <c r="F148"/>
      <c r="G148"/>
      <c r="H148"/>
      <c r="I148"/>
      <c r="J148"/>
      <c r="K148"/>
      <c r="L148"/>
      <c r="M148"/>
      <c r="N148"/>
      <c r="O148"/>
      <c r="P148"/>
      <c r="V148" s="12"/>
      <c r="W148" s="12"/>
      <c r="AO148" s="5">
        <v>139</v>
      </c>
      <c r="AP148" s="77" t="s">
        <v>398</v>
      </c>
      <c r="AQ148" s="14" t="s">
        <v>89</v>
      </c>
      <c r="AR148" s="15" t="s">
        <v>104</v>
      </c>
      <c r="AS148" s="15" t="s">
        <v>93</v>
      </c>
      <c r="AT148" s="16" t="s">
        <v>79</v>
      </c>
      <c r="AU148" s="15" t="s">
        <v>90</v>
      </c>
      <c r="AV148" s="17" t="s">
        <v>79</v>
      </c>
      <c r="AW148" s="17">
        <v>208</v>
      </c>
      <c r="AX148" s="17">
        <v>50</v>
      </c>
      <c r="AY148" s="4">
        <v>160</v>
      </c>
      <c r="AZ148" s="4">
        <v>60</v>
      </c>
      <c r="BA148" s="5">
        <v>1</v>
      </c>
      <c r="BB148" s="5" t="s">
        <v>79</v>
      </c>
      <c r="BC148" s="5" t="s">
        <v>79</v>
      </c>
      <c r="BD148" s="5" t="s">
        <v>296</v>
      </c>
      <c r="BE148" s="5" t="s">
        <v>105</v>
      </c>
      <c r="BF148" s="5" t="s">
        <v>79</v>
      </c>
      <c r="BG148" s="5" t="b">
        <v>0</v>
      </c>
    </row>
    <row r="149" spans="2:59" s="5" customFormat="1" ht="12.75">
      <c r="B149"/>
      <c r="C149"/>
      <c r="D149"/>
      <c r="E149"/>
      <c r="F149"/>
      <c r="G149"/>
      <c r="H149"/>
      <c r="I149"/>
      <c r="J149"/>
      <c r="K149"/>
      <c r="L149"/>
      <c r="M149"/>
      <c r="N149"/>
      <c r="O149"/>
      <c r="P149"/>
      <c r="V149" s="12"/>
      <c r="W149" s="12"/>
      <c r="AO149" s="5">
        <v>140</v>
      </c>
      <c r="AP149" s="77" t="s">
        <v>399</v>
      </c>
      <c r="AQ149" s="14" t="s">
        <v>89</v>
      </c>
      <c r="AR149" s="15" t="s">
        <v>104</v>
      </c>
      <c r="AS149" s="15" t="s">
        <v>93</v>
      </c>
      <c r="AT149" s="16" t="s">
        <v>79</v>
      </c>
      <c r="AU149" s="15" t="s">
        <v>90</v>
      </c>
      <c r="AV149" s="17" t="s">
        <v>79</v>
      </c>
      <c r="AW149" s="17" t="s">
        <v>400</v>
      </c>
      <c r="AX149" s="17">
        <v>50</v>
      </c>
      <c r="AY149" s="4">
        <v>160</v>
      </c>
      <c r="AZ149" s="4">
        <v>60</v>
      </c>
      <c r="BA149" s="5">
        <v>1</v>
      </c>
      <c r="BB149" s="5" t="s">
        <v>79</v>
      </c>
      <c r="BC149" s="5" t="s">
        <v>79</v>
      </c>
      <c r="BD149" s="5" t="s">
        <v>296</v>
      </c>
      <c r="BE149" s="5" t="s">
        <v>105</v>
      </c>
      <c r="BF149" s="5" t="s">
        <v>79</v>
      </c>
      <c r="BG149" s="5" t="b">
        <v>0</v>
      </c>
    </row>
    <row r="150" spans="2:59" s="5" customFormat="1" ht="12.75">
      <c r="B150"/>
      <c r="C150"/>
      <c r="D150"/>
      <c r="E150"/>
      <c r="F150"/>
      <c r="G150"/>
      <c r="H150"/>
      <c r="I150"/>
      <c r="J150"/>
      <c r="K150"/>
      <c r="L150"/>
      <c r="M150"/>
      <c r="N150"/>
      <c r="O150"/>
      <c r="P150"/>
      <c r="V150" s="12"/>
      <c r="W150" s="12"/>
      <c r="AO150" s="5">
        <v>141</v>
      </c>
      <c r="AP150" s="77" t="s">
        <v>401</v>
      </c>
      <c r="AQ150" s="14" t="s">
        <v>89</v>
      </c>
      <c r="AR150" s="15" t="s">
        <v>104</v>
      </c>
      <c r="AS150" s="15" t="s">
        <v>93</v>
      </c>
      <c r="AT150" s="16" t="s">
        <v>79</v>
      </c>
      <c r="AU150" s="15" t="s">
        <v>90</v>
      </c>
      <c r="AV150" s="17" t="s">
        <v>79</v>
      </c>
      <c r="AW150" s="17">
        <v>240</v>
      </c>
      <c r="AX150" s="17">
        <v>50</v>
      </c>
      <c r="AY150" s="4">
        <v>160</v>
      </c>
      <c r="AZ150" s="4">
        <v>60</v>
      </c>
      <c r="BA150" s="5">
        <v>1</v>
      </c>
      <c r="BB150" s="5" t="s">
        <v>79</v>
      </c>
      <c r="BC150" s="5" t="s">
        <v>79</v>
      </c>
      <c r="BD150" s="5" t="s">
        <v>296</v>
      </c>
      <c r="BE150" s="5" t="s">
        <v>105</v>
      </c>
      <c r="BF150" s="5" t="s">
        <v>79</v>
      </c>
      <c r="BG150" s="5" t="b">
        <v>0</v>
      </c>
    </row>
    <row r="151" spans="2:59" s="5" customFormat="1" ht="12.75">
      <c r="B151"/>
      <c r="C151"/>
      <c r="D151"/>
      <c r="E151"/>
      <c r="F151"/>
      <c r="G151"/>
      <c r="H151"/>
      <c r="I151"/>
      <c r="J151"/>
      <c r="K151"/>
      <c r="L151"/>
      <c r="M151"/>
      <c r="N151"/>
      <c r="O151"/>
      <c r="P151"/>
      <c r="V151" s="12"/>
      <c r="W151" s="12"/>
      <c r="AO151" s="5">
        <v>142</v>
      </c>
      <c r="AP151" s="77" t="s">
        <v>402</v>
      </c>
      <c r="AQ151" s="14" t="s">
        <v>89</v>
      </c>
      <c r="AR151" s="15" t="s">
        <v>129</v>
      </c>
      <c r="AS151" s="15" t="s">
        <v>93</v>
      </c>
      <c r="AT151" s="16" t="s">
        <v>79</v>
      </c>
      <c r="AU151" s="15" t="s">
        <v>90</v>
      </c>
      <c r="AV151" s="17" t="s">
        <v>79</v>
      </c>
      <c r="AW151" s="17">
        <v>220</v>
      </c>
      <c r="AX151" s="17">
        <v>50</v>
      </c>
      <c r="AY151" s="4">
        <v>160</v>
      </c>
      <c r="AZ151" s="4">
        <v>60</v>
      </c>
      <c r="BA151" s="5">
        <v>1</v>
      </c>
      <c r="BB151" s="5" t="s">
        <v>79</v>
      </c>
      <c r="BC151" s="5" t="s">
        <v>79</v>
      </c>
      <c r="BD151" s="5" t="s">
        <v>296</v>
      </c>
      <c r="BE151" s="5" t="s">
        <v>94</v>
      </c>
      <c r="BF151" s="5" t="s">
        <v>79</v>
      </c>
      <c r="BG151" s="5" t="b">
        <v>0</v>
      </c>
    </row>
    <row r="152" spans="2:59" s="5" customFormat="1" ht="12.75">
      <c r="B152"/>
      <c r="C152"/>
      <c r="D152"/>
      <c r="E152"/>
      <c r="F152"/>
      <c r="G152"/>
      <c r="H152"/>
      <c r="I152"/>
      <c r="J152"/>
      <c r="K152"/>
      <c r="L152"/>
      <c r="M152"/>
      <c r="N152"/>
      <c r="O152"/>
      <c r="P152"/>
      <c r="V152" s="12"/>
      <c r="W152" s="12"/>
      <c r="AO152" s="5">
        <v>143</v>
      </c>
      <c r="AP152" s="77" t="s">
        <v>403</v>
      </c>
      <c r="AQ152" s="14" t="s">
        <v>89</v>
      </c>
      <c r="AR152" s="15" t="s">
        <v>109</v>
      </c>
      <c r="AS152" s="15" t="s">
        <v>93</v>
      </c>
      <c r="AT152" s="16" t="s">
        <v>79</v>
      </c>
      <c r="AU152" s="15" t="s">
        <v>147</v>
      </c>
      <c r="AV152" s="17" t="s">
        <v>79</v>
      </c>
      <c r="AW152" s="17">
        <v>120</v>
      </c>
      <c r="AX152" s="17">
        <v>50</v>
      </c>
      <c r="AY152" s="4">
        <v>60</v>
      </c>
      <c r="AZ152" s="4">
        <v>25</v>
      </c>
      <c r="BA152" s="5">
        <v>1</v>
      </c>
      <c r="BB152" s="5" t="s">
        <v>79</v>
      </c>
      <c r="BC152" s="5" t="s">
        <v>79</v>
      </c>
      <c r="BD152" s="5" t="s">
        <v>296</v>
      </c>
      <c r="BE152" s="5" t="s">
        <v>386</v>
      </c>
      <c r="BF152" s="5" t="s">
        <v>79</v>
      </c>
      <c r="BG152" s="5" t="b">
        <v>0</v>
      </c>
    </row>
    <row r="153" spans="2:59" s="5" customFormat="1" ht="12.75">
      <c r="B153"/>
      <c r="C153"/>
      <c r="D153"/>
      <c r="E153"/>
      <c r="F153"/>
      <c r="G153"/>
      <c r="H153"/>
      <c r="I153"/>
      <c r="J153"/>
      <c r="K153"/>
      <c r="L153"/>
      <c r="M153"/>
      <c r="N153"/>
      <c r="O153"/>
      <c r="P153"/>
      <c r="V153" s="12"/>
      <c r="W153" s="12"/>
      <c r="AO153" s="5">
        <v>144</v>
      </c>
      <c r="AP153" s="77" t="s">
        <v>404</v>
      </c>
      <c r="AQ153" s="14" t="s">
        <v>89</v>
      </c>
      <c r="AR153" s="15" t="s">
        <v>109</v>
      </c>
      <c r="AS153" s="15" t="s">
        <v>93</v>
      </c>
      <c r="AT153" s="16" t="s">
        <v>79</v>
      </c>
      <c r="AU153" s="15" t="s">
        <v>90</v>
      </c>
      <c r="AV153" s="17" t="s">
        <v>79</v>
      </c>
      <c r="AW153" s="17">
        <v>120</v>
      </c>
      <c r="AX153" s="17">
        <v>50</v>
      </c>
      <c r="AY153" s="4">
        <v>160</v>
      </c>
      <c r="AZ153" s="4">
        <v>60</v>
      </c>
      <c r="BA153" s="5">
        <v>1</v>
      </c>
      <c r="BB153" s="5" t="s">
        <v>79</v>
      </c>
      <c r="BC153" s="5" t="s">
        <v>79</v>
      </c>
      <c r="BD153" s="5" t="s">
        <v>296</v>
      </c>
      <c r="BE153" s="5" t="s">
        <v>112</v>
      </c>
      <c r="BF153" s="5" t="s">
        <v>79</v>
      </c>
      <c r="BG153" s="5" t="b">
        <v>0</v>
      </c>
    </row>
    <row r="154" spans="2:59" s="5" customFormat="1" ht="12.75">
      <c r="B154"/>
      <c r="C154"/>
      <c r="D154"/>
      <c r="E154"/>
      <c r="F154"/>
      <c r="G154"/>
      <c r="H154"/>
      <c r="I154"/>
      <c r="J154"/>
      <c r="K154"/>
      <c r="L154"/>
      <c r="M154"/>
      <c r="N154"/>
      <c r="O154"/>
      <c r="P154"/>
      <c r="V154" s="12"/>
      <c r="W154" s="12"/>
      <c r="AO154" s="5">
        <v>145</v>
      </c>
      <c r="AP154" s="77" t="s">
        <v>405</v>
      </c>
      <c r="AQ154" s="14" t="s">
        <v>89</v>
      </c>
      <c r="AR154" s="15" t="s">
        <v>109</v>
      </c>
      <c r="AS154" s="15" t="s">
        <v>93</v>
      </c>
      <c r="AT154" s="16" t="s">
        <v>79</v>
      </c>
      <c r="AU154" s="15" t="s">
        <v>90</v>
      </c>
      <c r="AV154" s="17" t="s">
        <v>79</v>
      </c>
      <c r="AW154" s="17">
        <v>120</v>
      </c>
      <c r="AX154" s="17">
        <v>50</v>
      </c>
      <c r="AY154" s="4">
        <v>160</v>
      </c>
      <c r="AZ154" s="4">
        <v>60</v>
      </c>
      <c r="BA154" s="5">
        <v>1</v>
      </c>
      <c r="BB154" s="5" t="s">
        <v>79</v>
      </c>
      <c r="BC154" s="5" t="s">
        <v>79</v>
      </c>
      <c r="BD154" s="5" t="s">
        <v>296</v>
      </c>
      <c r="BE154" s="5" t="s">
        <v>112</v>
      </c>
      <c r="BF154" s="5" t="s">
        <v>79</v>
      </c>
      <c r="BG154" s="5" t="b">
        <v>0</v>
      </c>
    </row>
    <row r="155" spans="2:59" s="5" customFormat="1" ht="12.75">
      <c r="B155"/>
      <c r="C155"/>
      <c r="D155"/>
      <c r="E155"/>
      <c r="F155"/>
      <c r="G155"/>
      <c r="H155"/>
      <c r="I155"/>
      <c r="J155"/>
      <c r="K155"/>
      <c r="L155"/>
      <c r="M155"/>
      <c r="N155"/>
      <c r="O155"/>
      <c r="P155"/>
      <c r="V155" s="12"/>
      <c r="W155" s="12"/>
      <c r="AO155" s="5">
        <v>146</v>
      </c>
      <c r="AP155" s="77" t="s">
        <v>406</v>
      </c>
      <c r="AQ155" s="14" t="s">
        <v>89</v>
      </c>
      <c r="AR155" s="15" t="s">
        <v>109</v>
      </c>
      <c r="AS155" s="15" t="s">
        <v>93</v>
      </c>
      <c r="AT155" s="16" t="s">
        <v>79</v>
      </c>
      <c r="AU155" s="15" t="s">
        <v>147</v>
      </c>
      <c r="AV155" s="17" t="s">
        <v>79</v>
      </c>
      <c r="AW155" s="17">
        <v>120</v>
      </c>
      <c r="AX155" s="17">
        <v>50</v>
      </c>
      <c r="AY155" s="4">
        <v>90</v>
      </c>
      <c r="AZ155" s="4">
        <v>30</v>
      </c>
      <c r="BA155" s="5">
        <v>1</v>
      </c>
      <c r="BB155" s="5" t="s">
        <v>79</v>
      </c>
      <c r="BC155" s="5" t="s">
        <v>79</v>
      </c>
      <c r="BD155" s="5" t="s">
        <v>296</v>
      </c>
      <c r="BE155" s="5" t="s">
        <v>386</v>
      </c>
      <c r="BF155" s="5" t="s">
        <v>79</v>
      </c>
      <c r="BG155" s="5" t="b">
        <v>0</v>
      </c>
    </row>
    <row r="156" spans="2:59" s="5" customFormat="1" ht="12.75">
      <c r="B156"/>
      <c r="C156"/>
      <c r="D156"/>
      <c r="E156"/>
      <c r="F156"/>
      <c r="G156"/>
      <c r="H156"/>
      <c r="I156"/>
      <c r="J156"/>
      <c r="K156"/>
      <c r="L156"/>
      <c r="M156"/>
      <c r="N156"/>
      <c r="O156"/>
      <c r="P156"/>
      <c r="V156" s="12"/>
      <c r="W156" s="12"/>
      <c r="AO156" s="5">
        <v>147</v>
      </c>
      <c r="AP156" s="77" t="s">
        <v>407</v>
      </c>
      <c r="AQ156" s="14" t="s">
        <v>89</v>
      </c>
      <c r="AR156" s="15" t="s">
        <v>109</v>
      </c>
      <c r="AS156" s="15" t="s">
        <v>93</v>
      </c>
      <c r="AT156" s="16" t="s">
        <v>79</v>
      </c>
      <c r="AU156" s="15" t="s">
        <v>147</v>
      </c>
      <c r="AV156" s="17" t="s">
        <v>79</v>
      </c>
      <c r="AW156" s="17">
        <v>120</v>
      </c>
      <c r="AX156" s="17">
        <v>50</v>
      </c>
      <c r="AY156" s="4">
        <v>90</v>
      </c>
      <c r="AZ156" s="4">
        <v>15</v>
      </c>
      <c r="BA156" s="5">
        <v>1</v>
      </c>
      <c r="BB156" s="5" t="s">
        <v>79</v>
      </c>
      <c r="BC156" s="5" t="s">
        <v>79</v>
      </c>
      <c r="BD156" s="5" t="s">
        <v>296</v>
      </c>
      <c r="BE156" s="5" t="s">
        <v>386</v>
      </c>
      <c r="BF156" s="5" t="s">
        <v>79</v>
      </c>
      <c r="BG156" s="5" t="b">
        <v>0</v>
      </c>
    </row>
    <row r="157" spans="2:59" s="5" customFormat="1" ht="12.75">
      <c r="B157"/>
      <c r="C157"/>
      <c r="D157"/>
      <c r="E157"/>
      <c r="F157"/>
      <c r="G157"/>
      <c r="H157"/>
      <c r="I157"/>
      <c r="J157"/>
      <c r="K157"/>
      <c r="L157"/>
      <c r="M157"/>
      <c r="N157"/>
      <c r="O157"/>
      <c r="P157"/>
      <c r="V157" s="12"/>
      <c r="W157" s="12"/>
      <c r="AO157" s="5">
        <v>148</v>
      </c>
      <c r="AP157" s="77" t="s">
        <v>408</v>
      </c>
      <c r="AQ157" s="14" t="s">
        <v>89</v>
      </c>
      <c r="AR157" s="15" t="s">
        <v>109</v>
      </c>
      <c r="AS157" s="15" t="s">
        <v>93</v>
      </c>
      <c r="AT157" s="16" t="s">
        <v>79</v>
      </c>
      <c r="AU157" s="15" t="s">
        <v>172</v>
      </c>
      <c r="AV157" s="17" t="s">
        <v>409</v>
      </c>
      <c r="AW157" s="17">
        <v>120</v>
      </c>
      <c r="AX157" s="17">
        <v>50</v>
      </c>
      <c r="AY157" s="4" t="s">
        <v>410</v>
      </c>
      <c r="AZ157" s="4" t="s">
        <v>411</v>
      </c>
      <c r="BA157" s="5">
        <v>1</v>
      </c>
      <c r="BB157" s="5" t="s">
        <v>79</v>
      </c>
      <c r="BC157" s="5" t="s">
        <v>79</v>
      </c>
      <c r="BD157" s="5" t="s">
        <v>296</v>
      </c>
      <c r="BE157" s="5" t="s">
        <v>94</v>
      </c>
      <c r="BF157" s="5" t="s">
        <v>79</v>
      </c>
      <c r="BG157" s="5" t="b">
        <v>0</v>
      </c>
    </row>
    <row r="158" spans="2:59" s="5" customFormat="1" ht="12.75">
      <c r="B158"/>
      <c r="C158"/>
      <c r="D158"/>
      <c r="E158"/>
      <c r="F158"/>
      <c r="G158"/>
      <c r="H158"/>
      <c r="I158"/>
      <c r="J158"/>
      <c r="K158"/>
      <c r="L158"/>
      <c r="M158"/>
      <c r="N158"/>
      <c r="O158"/>
      <c r="P158"/>
      <c r="V158" s="12"/>
      <c r="W158" s="12"/>
      <c r="AO158" s="5">
        <v>149</v>
      </c>
      <c r="AP158" s="77" t="s">
        <v>412</v>
      </c>
      <c r="AQ158" s="14" t="s">
        <v>89</v>
      </c>
      <c r="AR158" s="15" t="s">
        <v>109</v>
      </c>
      <c r="AS158" s="15" t="s">
        <v>93</v>
      </c>
      <c r="AT158" s="16" t="s">
        <v>79</v>
      </c>
      <c r="AU158" s="15" t="s">
        <v>90</v>
      </c>
      <c r="AV158" s="17" t="s">
        <v>79</v>
      </c>
      <c r="AW158" s="17">
        <v>120</v>
      </c>
      <c r="AX158" s="17">
        <v>50</v>
      </c>
      <c r="AY158" s="4">
        <v>160</v>
      </c>
      <c r="AZ158" s="4">
        <v>60</v>
      </c>
      <c r="BA158" s="5">
        <v>1</v>
      </c>
      <c r="BB158" s="5" t="s">
        <v>79</v>
      </c>
      <c r="BC158" s="5" t="s">
        <v>79</v>
      </c>
      <c r="BD158" s="5" t="s">
        <v>296</v>
      </c>
      <c r="BE158" s="5" t="s">
        <v>112</v>
      </c>
      <c r="BF158" s="5" t="s">
        <v>79</v>
      </c>
      <c r="BG158" s="5" t="b">
        <v>0</v>
      </c>
    </row>
    <row r="159" spans="2:59" s="5" customFormat="1" ht="12.75">
      <c r="B159"/>
      <c r="C159"/>
      <c r="D159"/>
      <c r="E159"/>
      <c r="F159"/>
      <c r="G159"/>
      <c r="H159"/>
      <c r="I159"/>
      <c r="J159"/>
      <c r="K159"/>
      <c r="L159"/>
      <c r="M159"/>
      <c r="N159"/>
      <c r="O159"/>
      <c r="P159"/>
      <c r="V159" s="12"/>
      <c r="W159" s="12"/>
      <c r="AO159" s="5">
        <v>150</v>
      </c>
      <c r="AP159" s="77" t="s">
        <v>413</v>
      </c>
      <c r="AQ159" s="14" t="s">
        <v>89</v>
      </c>
      <c r="AR159" s="15" t="s">
        <v>109</v>
      </c>
      <c r="AS159" s="15" t="s">
        <v>93</v>
      </c>
      <c r="AT159" s="16" t="s">
        <v>79</v>
      </c>
      <c r="AU159" s="15" t="s">
        <v>90</v>
      </c>
      <c r="AV159" s="17" t="s">
        <v>414</v>
      </c>
      <c r="AW159" s="17">
        <v>120</v>
      </c>
      <c r="AX159" s="17">
        <v>50</v>
      </c>
      <c r="AY159" s="4">
        <v>160</v>
      </c>
      <c r="AZ159" s="4">
        <v>60</v>
      </c>
      <c r="BA159" s="5">
        <v>1</v>
      </c>
      <c r="BB159" s="5" t="s">
        <v>79</v>
      </c>
      <c r="BC159" s="5" t="s">
        <v>79</v>
      </c>
      <c r="BD159" s="5" t="s">
        <v>296</v>
      </c>
      <c r="BE159" s="5" t="s">
        <v>112</v>
      </c>
      <c r="BF159" s="5" t="s">
        <v>79</v>
      </c>
      <c r="BG159" s="5" t="b">
        <v>0</v>
      </c>
    </row>
    <row r="160" spans="2:59" s="5" customFormat="1" ht="12.75">
      <c r="B160"/>
      <c r="C160"/>
      <c r="D160"/>
      <c r="E160"/>
      <c r="F160"/>
      <c r="G160"/>
      <c r="H160"/>
      <c r="I160"/>
      <c r="J160"/>
      <c r="K160"/>
      <c r="L160"/>
      <c r="M160"/>
      <c r="N160"/>
      <c r="O160"/>
      <c r="P160"/>
      <c r="V160" s="12"/>
      <c r="W160" s="12"/>
      <c r="AO160" s="5">
        <v>151</v>
      </c>
      <c r="AP160" s="77" t="s">
        <v>415</v>
      </c>
      <c r="AQ160" s="14" t="s">
        <v>89</v>
      </c>
      <c r="AR160" s="15" t="s">
        <v>109</v>
      </c>
      <c r="AS160" s="15" t="s">
        <v>93</v>
      </c>
      <c r="AT160" s="16" t="s">
        <v>79</v>
      </c>
      <c r="AU160" s="15" t="s">
        <v>90</v>
      </c>
      <c r="AV160" s="17" t="s">
        <v>79</v>
      </c>
      <c r="AW160" s="17">
        <v>120</v>
      </c>
      <c r="AX160" s="17">
        <v>50</v>
      </c>
      <c r="AY160" s="4">
        <v>160</v>
      </c>
      <c r="AZ160" s="4">
        <v>60</v>
      </c>
      <c r="BA160" s="5">
        <v>1</v>
      </c>
      <c r="BB160" s="5" t="s">
        <v>79</v>
      </c>
      <c r="BC160" s="5" t="s">
        <v>79</v>
      </c>
      <c r="BD160" s="5" t="s">
        <v>296</v>
      </c>
      <c r="BE160" s="5" t="s">
        <v>112</v>
      </c>
      <c r="BF160" s="5" t="s">
        <v>79</v>
      </c>
      <c r="BG160" s="5" t="b">
        <v>0</v>
      </c>
    </row>
    <row r="161" spans="2:59" s="5" customFormat="1" ht="12.75">
      <c r="B161"/>
      <c r="C161"/>
      <c r="D161"/>
      <c r="E161"/>
      <c r="F161"/>
      <c r="G161"/>
      <c r="H161"/>
      <c r="I161"/>
      <c r="J161"/>
      <c r="K161"/>
      <c r="L161"/>
      <c r="M161"/>
      <c r="N161"/>
      <c r="O161"/>
      <c r="P161"/>
      <c r="V161" s="12"/>
      <c r="W161" s="12"/>
      <c r="AO161" s="5">
        <v>152</v>
      </c>
      <c r="AP161" s="77" t="s">
        <v>416</v>
      </c>
      <c r="AQ161" s="14" t="s">
        <v>89</v>
      </c>
      <c r="AR161" s="15" t="s">
        <v>109</v>
      </c>
      <c r="AS161" s="15" t="s">
        <v>79</v>
      </c>
      <c r="AT161" s="16" t="s">
        <v>79</v>
      </c>
      <c r="AU161" s="15" t="s">
        <v>90</v>
      </c>
      <c r="AV161" s="17" t="s">
        <v>79</v>
      </c>
      <c r="AW161" s="17">
        <v>120</v>
      </c>
      <c r="AX161" s="17">
        <v>50</v>
      </c>
      <c r="AY161" s="4">
        <v>160</v>
      </c>
      <c r="AZ161" s="4">
        <v>60</v>
      </c>
      <c r="BA161" s="5" t="s">
        <v>79</v>
      </c>
      <c r="BB161" s="5" t="s">
        <v>79</v>
      </c>
      <c r="BC161" s="5" t="s">
        <v>79</v>
      </c>
      <c r="BD161" s="5" t="s">
        <v>296</v>
      </c>
      <c r="BE161" s="5" t="s">
        <v>110</v>
      </c>
      <c r="BF161" s="5" t="s">
        <v>79</v>
      </c>
      <c r="BG161" s="5" t="b">
        <v>0</v>
      </c>
    </row>
    <row r="162" spans="2:59" s="5" customFormat="1" ht="12.75">
      <c r="B162"/>
      <c r="C162"/>
      <c r="D162"/>
      <c r="E162"/>
      <c r="F162"/>
      <c r="G162"/>
      <c r="H162"/>
      <c r="I162"/>
      <c r="J162"/>
      <c r="K162"/>
      <c r="L162"/>
      <c r="M162"/>
      <c r="N162"/>
      <c r="O162"/>
      <c r="P162"/>
      <c r="V162" s="12"/>
      <c r="W162" s="12"/>
      <c r="AO162" s="5">
        <v>153</v>
      </c>
      <c r="AP162" s="77" t="s">
        <v>417</v>
      </c>
      <c r="AQ162" s="14" t="s">
        <v>89</v>
      </c>
      <c r="AR162" s="15" t="s">
        <v>109</v>
      </c>
      <c r="AS162" s="15" t="s">
        <v>79</v>
      </c>
      <c r="AT162" s="16" t="s">
        <v>79</v>
      </c>
      <c r="AU162" s="15" t="s">
        <v>147</v>
      </c>
      <c r="AV162" s="17" t="s">
        <v>79</v>
      </c>
      <c r="AW162" s="17">
        <v>120</v>
      </c>
      <c r="AX162" s="17">
        <v>50</v>
      </c>
      <c r="AY162" s="4">
        <v>90</v>
      </c>
      <c r="AZ162" s="4">
        <v>30</v>
      </c>
      <c r="BA162" s="5" t="s">
        <v>79</v>
      </c>
      <c r="BB162" s="5" t="s">
        <v>79</v>
      </c>
      <c r="BC162" s="5" t="s">
        <v>79</v>
      </c>
      <c r="BD162" s="5" t="s">
        <v>296</v>
      </c>
      <c r="BE162" s="5" t="s">
        <v>386</v>
      </c>
      <c r="BF162" s="5" t="s">
        <v>79</v>
      </c>
      <c r="BG162" s="5" t="b">
        <v>0</v>
      </c>
    </row>
    <row r="163" spans="2:59" s="5" customFormat="1" ht="12.75">
      <c r="B163"/>
      <c r="C163"/>
      <c r="D163"/>
      <c r="E163"/>
      <c r="F163"/>
      <c r="G163"/>
      <c r="H163"/>
      <c r="I163"/>
      <c r="J163"/>
      <c r="K163"/>
      <c r="L163"/>
      <c r="M163"/>
      <c r="N163"/>
      <c r="O163"/>
      <c r="P163"/>
      <c r="V163" s="12"/>
      <c r="W163" s="12"/>
      <c r="AO163" s="5">
        <v>154</v>
      </c>
      <c r="AP163" s="77" t="s">
        <v>418</v>
      </c>
      <c r="AQ163" s="14" t="s">
        <v>89</v>
      </c>
      <c r="AR163" s="15" t="s">
        <v>129</v>
      </c>
      <c r="AS163" s="15" t="s">
        <v>79</v>
      </c>
      <c r="AT163" s="16" t="s">
        <v>79</v>
      </c>
      <c r="AU163" s="15" t="s">
        <v>90</v>
      </c>
      <c r="AV163" s="17" t="s">
        <v>79</v>
      </c>
      <c r="AW163" s="17">
        <v>220</v>
      </c>
      <c r="AX163" s="17">
        <v>50</v>
      </c>
      <c r="AY163" s="4">
        <v>160</v>
      </c>
      <c r="AZ163" s="4">
        <v>60</v>
      </c>
      <c r="BA163" s="5" t="s">
        <v>79</v>
      </c>
      <c r="BB163" s="5" t="s">
        <v>79</v>
      </c>
      <c r="BC163" s="5" t="s">
        <v>79</v>
      </c>
      <c r="BD163" s="5" t="s">
        <v>296</v>
      </c>
      <c r="BE163" s="5" t="s">
        <v>94</v>
      </c>
      <c r="BF163" s="5" t="s">
        <v>79</v>
      </c>
      <c r="BG163" s="5" t="b">
        <v>0</v>
      </c>
    </row>
    <row r="164" spans="2:59" s="5" customFormat="1" ht="12.75">
      <c r="B164"/>
      <c r="C164"/>
      <c r="D164"/>
      <c r="E164"/>
      <c r="F164"/>
      <c r="G164"/>
      <c r="H164"/>
      <c r="I164"/>
      <c r="J164"/>
      <c r="K164"/>
      <c r="L164"/>
      <c r="M164"/>
      <c r="N164"/>
      <c r="O164"/>
      <c r="P164"/>
      <c r="V164" s="12"/>
      <c r="W164" s="12"/>
      <c r="AO164" s="5">
        <v>155</v>
      </c>
      <c r="AP164" s="77" t="s">
        <v>419</v>
      </c>
      <c r="AQ164" s="14" t="s">
        <v>89</v>
      </c>
      <c r="AR164" s="15" t="s">
        <v>104</v>
      </c>
      <c r="AS164" s="15" t="s">
        <v>79</v>
      </c>
      <c r="AT164" s="16" t="s">
        <v>79</v>
      </c>
      <c r="AU164" s="15" t="s">
        <v>90</v>
      </c>
      <c r="AV164" s="17" t="s">
        <v>79</v>
      </c>
      <c r="AW164" s="17">
        <v>240</v>
      </c>
      <c r="AX164" s="17">
        <v>50</v>
      </c>
      <c r="AY164" s="4">
        <v>160</v>
      </c>
      <c r="AZ164" s="4">
        <v>60</v>
      </c>
      <c r="BA164" s="5" t="s">
        <v>79</v>
      </c>
      <c r="BB164" s="5" t="s">
        <v>79</v>
      </c>
      <c r="BC164" s="5" t="s">
        <v>79</v>
      </c>
      <c r="BD164" s="5" t="s">
        <v>296</v>
      </c>
      <c r="BE164" s="5" t="s">
        <v>105</v>
      </c>
      <c r="BF164" s="5" t="s">
        <v>79</v>
      </c>
      <c r="BG164" s="5" t="b">
        <v>0</v>
      </c>
    </row>
    <row r="165" spans="2:59" s="5" customFormat="1" ht="12.75">
      <c r="B165"/>
      <c r="C165"/>
      <c r="D165"/>
      <c r="E165"/>
      <c r="F165"/>
      <c r="G165"/>
      <c r="H165"/>
      <c r="I165"/>
      <c r="J165"/>
      <c r="K165"/>
      <c r="L165"/>
      <c r="M165"/>
      <c r="N165"/>
      <c r="O165"/>
      <c r="P165"/>
      <c r="V165" s="12"/>
      <c r="W165" s="12"/>
      <c r="AO165" s="5">
        <v>156</v>
      </c>
      <c r="AP165" s="77" t="s">
        <v>420</v>
      </c>
      <c r="AQ165" s="14" t="s">
        <v>89</v>
      </c>
      <c r="AR165" s="15" t="s">
        <v>109</v>
      </c>
      <c r="AS165" s="15" t="s">
        <v>79</v>
      </c>
      <c r="AT165" s="16" t="s">
        <v>79</v>
      </c>
      <c r="AU165" s="15" t="s">
        <v>90</v>
      </c>
      <c r="AV165" s="17" t="s">
        <v>79</v>
      </c>
      <c r="AW165" s="17">
        <v>120</v>
      </c>
      <c r="AX165" s="17">
        <v>50</v>
      </c>
      <c r="AY165" s="4">
        <v>180</v>
      </c>
      <c r="AZ165" s="4">
        <v>67</v>
      </c>
      <c r="BA165" s="5" t="s">
        <v>79</v>
      </c>
      <c r="BB165" s="5" t="s">
        <v>79</v>
      </c>
      <c r="BC165" s="5" t="s">
        <v>79</v>
      </c>
      <c r="BD165" s="5" t="s">
        <v>296</v>
      </c>
      <c r="BE165" s="5" t="s">
        <v>110</v>
      </c>
      <c r="BF165" s="5" t="s">
        <v>79</v>
      </c>
      <c r="BG165" s="5" t="b">
        <v>0</v>
      </c>
    </row>
    <row r="166" spans="2:59" s="5" customFormat="1" ht="12.75">
      <c r="B166"/>
      <c r="C166"/>
      <c r="D166"/>
      <c r="E166"/>
      <c r="F166"/>
      <c r="G166"/>
      <c r="H166"/>
      <c r="I166"/>
      <c r="J166"/>
      <c r="K166"/>
      <c r="L166"/>
      <c r="M166"/>
      <c r="N166"/>
      <c r="O166"/>
      <c r="P166"/>
      <c r="V166" s="12"/>
      <c r="W166" s="12"/>
      <c r="AO166" s="5">
        <v>157</v>
      </c>
      <c r="AP166" s="77" t="s">
        <v>421</v>
      </c>
      <c r="AQ166" s="14" t="s">
        <v>89</v>
      </c>
      <c r="AR166" s="15" t="s">
        <v>109</v>
      </c>
      <c r="AS166" s="15" t="s">
        <v>79</v>
      </c>
      <c r="AT166" s="16" t="s">
        <v>79</v>
      </c>
      <c r="AU166" s="15" t="s">
        <v>90</v>
      </c>
      <c r="AV166" s="17" t="s">
        <v>79</v>
      </c>
      <c r="AW166" s="17">
        <v>120</v>
      </c>
      <c r="AX166" s="17">
        <v>50</v>
      </c>
      <c r="AY166" s="4">
        <v>160</v>
      </c>
      <c r="AZ166" s="4">
        <v>60</v>
      </c>
      <c r="BA166" s="5" t="s">
        <v>79</v>
      </c>
      <c r="BB166" s="5" t="s">
        <v>79</v>
      </c>
      <c r="BC166" s="5" t="s">
        <v>79</v>
      </c>
      <c r="BD166" s="5" t="s">
        <v>296</v>
      </c>
      <c r="BE166" s="5" t="s">
        <v>110</v>
      </c>
      <c r="BF166" s="5" t="s">
        <v>79</v>
      </c>
      <c r="BG166" s="5" t="b">
        <v>0</v>
      </c>
    </row>
    <row r="167" spans="2:59" s="5" customFormat="1" ht="12.75">
      <c r="B167"/>
      <c r="C167"/>
      <c r="D167"/>
      <c r="E167"/>
      <c r="F167"/>
      <c r="G167"/>
      <c r="H167"/>
      <c r="I167"/>
      <c r="J167"/>
      <c r="K167"/>
      <c r="L167"/>
      <c r="M167"/>
      <c r="N167"/>
      <c r="O167"/>
      <c r="P167"/>
      <c r="V167" s="12"/>
      <c r="W167" s="12"/>
      <c r="AO167" s="5">
        <v>158</v>
      </c>
      <c r="AP167" s="77" t="s">
        <v>422</v>
      </c>
      <c r="AQ167" s="14" t="s">
        <v>89</v>
      </c>
      <c r="AR167" s="15" t="s">
        <v>109</v>
      </c>
      <c r="AS167" s="15" t="s">
        <v>79</v>
      </c>
      <c r="AT167" s="16" t="s">
        <v>79</v>
      </c>
      <c r="AU167" s="15" t="s">
        <v>90</v>
      </c>
      <c r="AV167" s="17" t="s">
        <v>79</v>
      </c>
      <c r="AW167" s="17">
        <v>120</v>
      </c>
      <c r="AX167" s="17">
        <v>25</v>
      </c>
      <c r="AY167" s="4">
        <v>160</v>
      </c>
      <c r="AZ167" s="4">
        <v>40</v>
      </c>
      <c r="BA167" s="5" t="s">
        <v>79</v>
      </c>
      <c r="BB167" s="5" t="s">
        <v>79</v>
      </c>
      <c r="BC167" s="5" t="s">
        <v>79</v>
      </c>
      <c r="BD167" s="5" t="s">
        <v>296</v>
      </c>
      <c r="BE167" s="5" t="s">
        <v>112</v>
      </c>
      <c r="BF167" s="5" t="s">
        <v>79</v>
      </c>
      <c r="BG167" s="5" t="b">
        <v>0</v>
      </c>
    </row>
    <row r="168" spans="2:59" s="5" customFormat="1" ht="12.75">
      <c r="B168"/>
      <c r="C168"/>
      <c r="D168"/>
      <c r="E168"/>
      <c r="F168"/>
      <c r="G168"/>
      <c r="H168"/>
      <c r="I168"/>
      <c r="J168"/>
      <c r="K168"/>
      <c r="L168"/>
      <c r="M168"/>
      <c r="N168"/>
      <c r="O168"/>
      <c r="P168"/>
      <c r="V168" s="12"/>
      <c r="W168" s="12"/>
      <c r="AO168" s="5">
        <v>159</v>
      </c>
      <c r="AP168" s="77" t="s">
        <v>423</v>
      </c>
      <c r="AQ168" s="14" t="s">
        <v>89</v>
      </c>
      <c r="AR168" s="15" t="s">
        <v>109</v>
      </c>
      <c r="AS168" s="15" t="s">
        <v>132</v>
      </c>
      <c r="AT168" s="16" t="s">
        <v>79</v>
      </c>
      <c r="AU168" s="15" t="s">
        <v>90</v>
      </c>
      <c r="AV168" s="17" t="s">
        <v>79</v>
      </c>
      <c r="AW168" s="17">
        <v>120</v>
      </c>
      <c r="AX168" s="17">
        <v>50</v>
      </c>
      <c r="AY168" s="4">
        <v>160</v>
      </c>
      <c r="AZ168" s="4">
        <v>60</v>
      </c>
      <c r="BA168" s="5">
        <v>2</v>
      </c>
      <c r="BB168" s="5" t="s">
        <v>79</v>
      </c>
      <c r="BC168" s="5" t="s">
        <v>79</v>
      </c>
      <c r="BD168" s="5" t="s">
        <v>296</v>
      </c>
      <c r="BE168" s="5" t="s">
        <v>110</v>
      </c>
      <c r="BF168" s="5" t="s">
        <v>79</v>
      </c>
      <c r="BG168" s="5" t="b">
        <v>0</v>
      </c>
    </row>
    <row r="169" spans="2:59" s="5" customFormat="1" ht="12.75">
      <c r="B169"/>
      <c r="C169"/>
      <c r="D169"/>
      <c r="E169"/>
      <c r="F169"/>
      <c r="G169"/>
      <c r="H169"/>
      <c r="I169"/>
      <c r="J169"/>
      <c r="K169"/>
      <c r="L169"/>
      <c r="M169"/>
      <c r="N169"/>
      <c r="O169"/>
      <c r="P169"/>
      <c r="V169" s="12"/>
      <c r="W169" s="12"/>
      <c r="AO169" s="5">
        <v>160</v>
      </c>
      <c r="AP169" s="77" t="s">
        <v>424</v>
      </c>
      <c r="AQ169" s="14" t="s">
        <v>127</v>
      </c>
      <c r="AR169" s="15" t="s">
        <v>109</v>
      </c>
      <c r="AS169" s="15" t="s">
        <v>79</v>
      </c>
      <c r="AT169" s="16" t="s">
        <v>79</v>
      </c>
      <c r="AU169" s="15" t="s">
        <v>79</v>
      </c>
      <c r="AV169" s="17" t="s">
        <v>79</v>
      </c>
      <c r="AW169" s="17">
        <v>120</v>
      </c>
      <c r="AX169" s="17">
        <v>75</v>
      </c>
      <c r="AY169" s="4">
        <v>360</v>
      </c>
      <c r="AZ169" s="4">
        <v>30</v>
      </c>
      <c r="BA169" s="5" t="s">
        <v>79</v>
      </c>
      <c r="BB169" s="5" t="s">
        <v>79</v>
      </c>
      <c r="BC169" s="5" t="s">
        <v>79</v>
      </c>
      <c r="BD169" s="5" t="s">
        <v>425</v>
      </c>
      <c r="BE169" s="5" t="s">
        <v>149</v>
      </c>
      <c r="BF169" s="5" t="s">
        <v>426</v>
      </c>
      <c r="BG169" s="5" t="b">
        <v>0</v>
      </c>
    </row>
    <row r="170" spans="2:59" s="5" customFormat="1" ht="12.75">
      <c r="B170"/>
      <c r="C170"/>
      <c r="D170"/>
      <c r="E170"/>
      <c r="F170"/>
      <c r="G170"/>
      <c r="H170"/>
      <c r="I170"/>
      <c r="J170"/>
      <c r="K170"/>
      <c r="L170"/>
      <c r="M170"/>
      <c r="N170"/>
      <c r="O170"/>
      <c r="P170"/>
      <c r="V170" s="12"/>
      <c r="W170" s="12"/>
      <c r="AO170" s="5">
        <v>161</v>
      </c>
      <c r="AP170" s="77" t="s">
        <v>427</v>
      </c>
      <c r="AQ170" s="14" t="s">
        <v>127</v>
      </c>
      <c r="AR170" s="15" t="s">
        <v>104</v>
      </c>
      <c r="AS170" s="15" t="s">
        <v>79</v>
      </c>
      <c r="AT170" s="16" t="s">
        <v>79</v>
      </c>
      <c r="AU170" s="15" t="s">
        <v>79</v>
      </c>
      <c r="AV170" s="17" t="s">
        <v>79</v>
      </c>
      <c r="AW170" s="17">
        <v>240</v>
      </c>
      <c r="AX170" s="17">
        <v>40</v>
      </c>
      <c r="AY170" s="4">
        <v>360</v>
      </c>
      <c r="AZ170" s="4">
        <v>60</v>
      </c>
      <c r="BA170" s="5" t="s">
        <v>79</v>
      </c>
      <c r="BB170" s="5" t="s">
        <v>79</v>
      </c>
      <c r="BC170" s="5" t="s">
        <v>79</v>
      </c>
      <c r="BD170" s="5" t="s">
        <v>425</v>
      </c>
      <c r="BE170" s="5" t="s">
        <v>94</v>
      </c>
      <c r="BF170" s="5" t="s">
        <v>426</v>
      </c>
      <c r="BG170" s="5" t="b">
        <v>0</v>
      </c>
    </row>
    <row r="171" spans="2:59" s="5" customFormat="1" ht="12.75">
      <c r="B171"/>
      <c r="C171"/>
      <c r="D171"/>
      <c r="E171"/>
      <c r="F171"/>
      <c r="G171"/>
      <c r="H171"/>
      <c r="I171"/>
      <c r="J171"/>
      <c r="K171"/>
      <c r="L171"/>
      <c r="M171"/>
      <c r="N171"/>
      <c r="O171"/>
      <c r="P171"/>
      <c r="V171" s="12"/>
      <c r="W171" s="12"/>
      <c r="AO171" s="5">
        <v>162</v>
      </c>
      <c r="AP171" s="77" t="s">
        <v>428</v>
      </c>
      <c r="AQ171" s="14" t="s">
        <v>127</v>
      </c>
      <c r="AR171" s="15" t="s">
        <v>104</v>
      </c>
      <c r="AS171" s="15" t="s">
        <v>79</v>
      </c>
      <c r="AT171" s="16" t="s">
        <v>79</v>
      </c>
      <c r="AU171" s="15" t="s">
        <v>79</v>
      </c>
      <c r="AV171" s="17" t="s">
        <v>79</v>
      </c>
      <c r="AW171" s="17">
        <v>208</v>
      </c>
      <c r="AX171" s="17">
        <v>54</v>
      </c>
      <c r="AY171" s="4">
        <v>360</v>
      </c>
      <c r="AZ171" s="4">
        <v>30</v>
      </c>
      <c r="BA171" s="5" t="s">
        <v>79</v>
      </c>
      <c r="BB171" s="5" t="s">
        <v>79</v>
      </c>
      <c r="BC171" s="5" t="s">
        <v>79</v>
      </c>
      <c r="BD171" s="5" t="s">
        <v>425</v>
      </c>
      <c r="BE171" s="5" t="s">
        <v>94</v>
      </c>
      <c r="BF171" s="5" t="s">
        <v>426</v>
      </c>
      <c r="BG171" s="5" t="b">
        <v>0</v>
      </c>
    </row>
    <row r="172" spans="2:59" s="5" customFormat="1" ht="12.75">
      <c r="B172"/>
      <c r="C172"/>
      <c r="D172"/>
      <c r="E172"/>
      <c r="F172"/>
      <c r="G172"/>
      <c r="H172"/>
      <c r="I172"/>
      <c r="J172"/>
      <c r="K172"/>
      <c r="L172"/>
      <c r="M172"/>
      <c r="N172"/>
      <c r="O172"/>
      <c r="P172"/>
      <c r="V172" s="12"/>
      <c r="W172" s="12"/>
      <c r="AO172" s="5">
        <v>163</v>
      </c>
      <c r="AP172" s="77" t="s">
        <v>429</v>
      </c>
      <c r="AQ172" s="14" t="s">
        <v>79</v>
      </c>
      <c r="AR172" s="15" t="s">
        <v>79</v>
      </c>
      <c r="AS172" s="15" t="s">
        <v>79</v>
      </c>
      <c r="AT172" s="16" t="s">
        <v>79</v>
      </c>
      <c r="AU172" s="15" t="s">
        <v>79</v>
      </c>
      <c r="AV172" s="17" t="s">
        <v>79</v>
      </c>
      <c r="AW172" s="17">
        <v>240</v>
      </c>
      <c r="AX172" s="17">
        <v>40</v>
      </c>
      <c r="AY172" s="4">
        <v>180</v>
      </c>
      <c r="AZ172" s="4">
        <v>15</v>
      </c>
      <c r="BA172" s="5" t="s">
        <v>79</v>
      </c>
      <c r="BB172" s="5" t="s">
        <v>79</v>
      </c>
      <c r="BC172" s="5" t="s">
        <v>79</v>
      </c>
      <c r="BD172" s="5" t="s">
        <v>425</v>
      </c>
      <c r="BE172" s="5" t="s">
        <v>94</v>
      </c>
      <c r="BF172" s="5" t="s">
        <v>79</v>
      </c>
      <c r="BG172" s="5" t="b">
        <v>0</v>
      </c>
    </row>
    <row r="173" spans="2:59" s="5" customFormat="1" ht="12.75">
      <c r="B173"/>
      <c r="C173"/>
      <c r="D173"/>
      <c r="E173"/>
      <c r="F173"/>
      <c r="G173"/>
      <c r="H173"/>
      <c r="I173"/>
      <c r="J173"/>
      <c r="K173"/>
      <c r="L173"/>
      <c r="M173"/>
      <c r="N173"/>
      <c r="O173"/>
      <c r="P173"/>
      <c r="V173" s="12"/>
      <c r="W173" s="12"/>
      <c r="AO173" s="5">
        <v>164</v>
      </c>
      <c r="AP173" s="77" t="s">
        <v>430</v>
      </c>
      <c r="AQ173" s="14" t="s">
        <v>127</v>
      </c>
      <c r="AR173" s="15" t="s">
        <v>109</v>
      </c>
      <c r="AS173" s="15" t="s">
        <v>79</v>
      </c>
      <c r="AT173" s="16" t="s">
        <v>79</v>
      </c>
      <c r="AU173" s="15" t="s">
        <v>79</v>
      </c>
      <c r="AV173" s="17" t="s">
        <v>79</v>
      </c>
      <c r="AW173" s="17">
        <v>120</v>
      </c>
      <c r="AX173" s="17">
        <v>40</v>
      </c>
      <c r="AY173" s="4">
        <v>360</v>
      </c>
      <c r="AZ173" s="4">
        <v>60</v>
      </c>
      <c r="BA173" s="5" t="s">
        <v>79</v>
      </c>
      <c r="BB173" s="5" t="s">
        <v>79</v>
      </c>
      <c r="BC173" s="5" t="s">
        <v>79</v>
      </c>
      <c r="BD173" s="5" t="s">
        <v>425</v>
      </c>
      <c r="BE173" s="5" t="s">
        <v>94</v>
      </c>
      <c r="BF173" s="5" t="s">
        <v>426</v>
      </c>
      <c r="BG173" s="5" t="b">
        <v>0</v>
      </c>
    </row>
    <row r="174" spans="2:59" s="5" customFormat="1" ht="12.75">
      <c r="B174"/>
      <c r="C174"/>
      <c r="D174"/>
      <c r="E174"/>
      <c r="F174"/>
      <c r="G174"/>
      <c r="H174"/>
      <c r="I174"/>
      <c r="J174"/>
      <c r="K174"/>
      <c r="L174"/>
      <c r="M174"/>
      <c r="N174"/>
      <c r="O174"/>
      <c r="P174"/>
      <c r="V174" s="12"/>
      <c r="W174" s="12"/>
      <c r="AO174" s="5">
        <v>165</v>
      </c>
      <c r="AP174" s="77" t="s">
        <v>453</v>
      </c>
      <c r="AQ174" s="14" t="s">
        <v>127</v>
      </c>
      <c r="AR174" s="15" t="s">
        <v>109</v>
      </c>
      <c r="AS174" s="15" t="s">
        <v>79</v>
      </c>
      <c r="AT174" s="16" t="s">
        <v>79</v>
      </c>
      <c r="AU174" s="15" t="s">
        <v>79</v>
      </c>
      <c r="AV174" s="17" t="s">
        <v>79</v>
      </c>
      <c r="AW174" s="17">
        <v>120</v>
      </c>
      <c r="AX174" s="17">
        <v>75</v>
      </c>
      <c r="AY174" s="4">
        <v>360</v>
      </c>
      <c r="AZ174" s="4">
        <v>15</v>
      </c>
      <c r="BA174" s="5" t="s">
        <v>79</v>
      </c>
      <c r="BB174" s="5" t="s">
        <v>79</v>
      </c>
      <c r="BC174" s="5" t="s">
        <v>79</v>
      </c>
      <c r="BD174" s="5" t="s">
        <v>425</v>
      </c>
      <c r="BE174" s="5" t="s">
        <v>94</v>
      </c>
      <c r="BF174" s="5" t="s">
        <v>426</v>
      </c>
      <c r="BG174" s="5" t="b">
        <v>0</v>
      </c>
    </row>
    <row r="175" spans="2:59" s="5" customFormat="1" ht="12.75">
      <c r="B175"/>
      <c r="C175"/>
      <c r="D175"/>
      <c r="E175"/>
      <c r="F175"/>
      <c r="G175"/>
      <c r="H175"/>
      <c r="I175"/>
      <c r="J175"/>
      <c r="K175"/>
      <c r="L175"/>
      <c r="M175"/>
      <c r="N175"/>
      <c r="O175"/>
      <c r="P175"/>
      <c r="V175" s="12"/>
      <c r="W175" s="12"/>
      <c r="AO175" s="5">
        <v>166</v>
      </c>
      <c r="AP175" s="77" t="s">
        <v>454</v>
      </c>
      <c r="AQ175" s="14" t="s">
        <v>127</v>
      </c>
      <c r="AR175" s="15" t="s">
        <v>109</v>
      </c>
      <c r="AS175" s="15" t="s">
        <v>79</v>
      </c>
      <c r="AT175" s="16" t="s">
        <v>79</v>
      </c>
      <c r="AU175" s="15" t="s">
        <v>90</v>
      </c>
      <c r="AV175" s="17" t="s">
        <v>79</v>
      </c>
      <c r="AW175" s="17">
        <v>120</v>
      </c>
      <c r="AX175" s="17">
        <v>37</v>
      </c>
      <c r="AY175" s="4">
        <v>180</v>
      </c>
      <c r="AZ175" s="4">
        <v>15</v>
      </c>
      <c r="BA175" s="5" t="s">
        <v>79</v>
      </c>
      <c r="BB175" s="5" t="s">
        <v>79</v>
      </c>
      <c r="BC175" s="5" t="s">
        <v>79</v>
      </c>
      <c r="BD175" s="5" t="s">
        <v>425</v>
      </c>
      <c r="BE175" s="5" t="s">
        <v>149</v>
      </c>
      <c r="BF175" s="5" t="s">
        <v>455</v>
      </c>
      <c r="BG175" s="5" t="b">
        <v>0</v>
      </c>
    </row>
    <row r="176" spans="2:59" s="5" customFormat="1" ht="12.75">
      <c r="B176"/>
      <c r="C176"/>
      <c r="D176"/>
      <c r="E176"/>
      <c r="F176"/>
      <c r="G176"/>
      <c r="H176"/>
      <c r="I176"/>
      <c r="J176"/>
      <c r="K176"/>
      <c r="L176"/>
      <c r="M176"/>
      <c r="N176"/>
      <c r="O176"/>
      <c r="P176"/>
      <c r="V176" s="12"/>
      <c r="W176" s="12"/>
      <c r="AO176" s="5">
        <v>167</v>
      </c>
      <c r="AP176" s="77" t="s">
        <v>456</v>
      </c>
      <c r="AQ176" s="14" t="s">
        <v>127</v>
      </c>
      <c r="AR176" s="15" t="s">
        <v>104</v>
      </c>
      <c r="AS176" s="15" t="s">
        <v>79</v>
      </c>
      <c r="AT176" s="16" t="s">
        <v>79</v>
      </c>
      <c r="AU176" s="15" t="s">
        <v>90</v>
      </c>
      <c r="AV176" s="17" t="s">
        <v>79</v>
      </c>
      <c r="AW176" s="17">
        <v>240</v>
      </c>
      <c r="AX176" s="17">
        <v>37</v>
      </c>
      <c r="AY176" s="4">
        <v>180</v>
      </c>
      <c r="AZ176" s="4">
        <v>30</v>
      </c>
      <c r="BA176" s="5" t="s">
        <v>79</v>
      </c>
      <c r="BB176" s="5" t="s">
        <v>79</v>
      </c>
      <c r="BC176" s="5" t="s">
        <v>79</v>
      </c>
      <c r="BD176" s="5" t="s">
        <v>425</v>
      </c>
      <c r="BE176" s="5" t="s">
        <v>94</v>
      </c>
      <c r="BF176" s="5" t="s">
        <v>455</v>
      </c>
      <c r="BG176" s="5" t="b">
        <v>0</v>
      </c>
    </row>
    <row r="177" spans="2:59" s="5" customFormat="1" ht="12.75">
      <c r="B177"/>
      <c r="C177"/>
      <c r="D177"/>
      <c r="E177"/>
      <c r="F177"/>
      <c r="G177"/>
      <c r="H177"/>
      <c r="I177"/>
      <c r="J177"/>
      <c r="K177"/>
      <c r="L177"/>
      <c r="M177"/>
      <c r="N177"/>
      <c r="O177"/>
      <c r="P177"/>
      <c r="V177" s="12"/>
      <c r="W177" s="12"/>
      <c r="AO177" s="5">
        <v>168</v>
      </c>
      <c r="AP177" s="77" t="s">
        <v>457</v>
      </c>
      <c r="AQ177" s="14" t="s">
        <v>127</v>
      </c>
      <c r="AR177" s="15" t="s">
        <v>109</v>
      </c>
      <c r="AS177" s="15" t="s">
        <v>79</v>
      </c>
      <c r="AT177" s="16" t="s">
        <v>79</v>
      </c>
      <c r="AU177" s="15" t="s">
        <v>90</v>
      </c>
      <c r="AV177" s="17" t="s">
        <v>79</v>
      </c>
      <c r="AW177" s="17">
        <v>120</v>
      </c>
      <c r="AX177" s="17">
        <v>75</v>
      </c>
      <c r="AY177" s="4">
        <v>180</v>
      </c>
      <c r="AZ177" s="4">
        <v>30</v>
      </c>
      <c r="BA177" s="5" t="s">
        <v>79</v>
      </c>
      <c r="BB177" s="5" t="s">
        <v>79</v>
      </c>
      <c r="BC177" s="5" t="s">
        <v>79</v>
      </c>
      <c r="BD177" s="5" t="s">
        <v>425</v>
      </c>
      <c r="BE177" s="5" t="s">
        <v>149</v>
      </c>
      <c r="BF177" s="5" t="s">
        <v>455</v>
      </c>
      <c r="BG177" s="5" t="b">
        <v>0</v>
      </c>
    </row>
    <row r="178" spans="2:59" s="5" customFormat="1" ht="12.75">
      <c r="B178"/>
      <c r="C178"/>
      <c r="D178"/>
      <c r="E178"/>
      <c r="F178"/>
      <c r="G178"/>
      <c r="H178"/>
      <c r="I178"/>
      <c r="J178"/>
      <c r="K178"/>
      <c r="L178"/>
      <c r="M178"/>
      <c r="N178"/>
      <c r="O178"/>
      <c r="P178"/>
      <c r="V178" s="12"/>
      <c r="W178" s="12"/>
      <c r="AO178" s="5">
        <v>169</v>
      </c>
      <c r="AP178" s="77" t="s">
        <v>458</v>
      </c>
      <c r="AQ178" s="14" t="s">
        <v>127</v>
      </c>
      <c r="AR178" s="15" t="s">
        <v>104</v>
      </c>
      <c r="AS178" s="15" t="s">
        <v>79</v>
      </c>
      <c r="AT178" s="16" t="s">
        <v>79</v>
      </c>
      <c r="AU178" s="15" t="s">
        <v>90</v>
      </c>
      <c r="AV178" s="17" t="s">
        <v>79</v>
      </c>
      <c r="AW178" s="17">
        <v>208</v>
      </c>
      <c r="AX178" s="17">
        <v>54</v>
      </c>
      <c r="AY178" s="4">
        <v>180</v>
      </c>
      <c r="AZ178" s="4">
        <v>30</v>
      </c>
      <c r="BA178" s="5" t="s">
        <v>79</v>
      </c>
      <c r="BB178" s="5" t="s">
        <v>79</v>
      </c>
      <c r="BC178" s="5" t="s">
        <v>79</v>
      </c>
      <c r="BD178" s="5" t="s">
        <v>425</v>
      </c>
      <c r="BE178" s="5" t="s">
        <v>94</v>
      </c>
      <c r="BF178" s="5" t="s">
        <v>455</v>
      </c>
      <c r="BG178" s="5" t="b">
        <v>0</v>
      </c>
    </row>
    <row r="179" spans="2:59" s="5" customFormat="1" ht="12.75">
      <c r="B179"/>
      <c r="C179"/>
      <c r="D179"/>
      <c r="E179"/>
      <c r="F179"/>
      <c r="G179"/>
      <c r="H179"/>
      <c r="I179"/>
      <c r="J179"/>
      <c r="K179"/>
      <c r="L179"/>
      <c r="M179"/>
      <c r="N179"/>
      <c r="O179"/>
      <c r="P179"/>
      <c r="V179" s="12"/>
      <c r="W179" s="12"/>
      <c r="AO179" s="5">
        <v>170</v>
      </c>
      <c r="AP179" s="77" t="s">
        <v>459</v>
      </c>
      <c r="AQ179" s="14" t="s">
        <v>127</v>
      </c>
      <c r="AR179" s="15" t="s">
        <v>104</v>
      </c>
      <c r="AS179" s="15" t="s">
        <v>79</v>
      </c>
      <c r="AT179" s="16" t="s">
        <v>79</v>
      </c>
      <c r="AU179" s="15" t="s">
        <v>90</v>
      </c>
      <c r="AV179" s="17" t="s">
        <v>79</v>
      </c>
      <c r="AW179" s="17">
        <v>240</v>
      </c>
      <c r="AX179" s="17">
        <v>75</v>
      </c>
      <c r="AY179" s="4">
        <v>180</v>
      </c>
      <c r="AZ179" s="4">
        <v>30</v>
      </c>
      <c r="BA179" s="5" t="s">
        <v>79</v>
      </c>
      <c r="BB179" s="5" t="s">
        <v>79</v>
      </c>
      <c r="BC179" s="5" t="s">
        <v>79</v>
      </c>
      <c r="BD179" s="5" t="s">
        <v>425</v>
      </c>
      <c r="BE179" s="5" t="s">
        <v>94</v>
      </c>
      <c r="BF179" s="5" t="s">
        <v>455</v>
      </c>
      <c r="BG179" s="5" t="b">
        <v>0</v>
      </c>
    </row>
    <row r="180" spans="2:59" s="5" customFormat="1" ht="12.75">
      <c r="B180"/>
      <c r="C180"/>
      <c r="D180"/>
      <c r="E180"/>
      <c r="F180"/>
      <c r="G180"/>
      <c r="H180"/>
      <c r="I180"/>
      <c r="J180"/>
      <c r="K180"/>
      <c r="L180"/>
      <c r="M180"/>
      <c r="N180"/>
      <c r="O180"/>
      <c r="P180"/>
      <c r="V180" s="12"/>
      <c r="W180" s="12"/>
      <c r="AO180" s="5">
        <v>171</v>
      </c>
      <c r="AP180" s="77" t="s">
        <v>460</v>
      </c>
      <c r="AQ180" s="14" t="s">
        <v>79</v>
      </c>
      <c r="AR180" s="15" t="s">
        <v>79</v>
      </c>
      <c r="AS180" s="15" t="s">
        <v>79</v>
      </c>
      <c r="AT180" s="16" t="s">
        <v>79</v>
      </c>
      <c r="AU180" s="15" t="s">
        <v>79</v>
      </c>
      <c r="AV180" s="17" t="s">
        <v>79</v>
      </c>
      <c r="AW180" s="17">
        <v>120</v>
      </c>
      <c r="AX180" s="17">
        <v>54</v>
      </c>
      <c r="AY180" s="4">
        <v>180</v>
      </c>
      <c r="AZ180" s="4">
        <v>30</v>
      </c>
      <c r="BA180" s="5" t="s">
        <v>79</v>
      </c>
      <c r="BB180" s="5" t="s">
        <v>79</v>
      </c>
      <c r="BC180" s="5" t="s">
        <v>79</v>
      </c>
      <c r="BD180" s="5" t="s">
        <v>425</v>
      </c>
      <c r="BE180" s="5" t="s">
        <v>94</v>
      </c>
      <c r="BF180" s="5" t="s">
        <v>79</v>
      </c>
      <c r="BG180" s="5" t="b">
        <v>0</v>
      </c>
    </row>
    <row r="181" spans="2:59" s="5" customFormat="1" ht="12.75">
      <c r="B181"/>
      <c r="C181"/>
      <c r="D181"/>
      <c r="E181"/>
      <c r="F181"/>
      <c r="G181"/>
      <c r="H181"/>
      <c r="I181"/>
      <c r="J181"/>
      <c r="K181"/>
      <c r="L181"/>
      <c r="M181"/>
      <c r="N181"/>
      <c r="O181"/>
      <c r="P181"/>
      <c r="V181" s="12"/>
      <c r="W181" s="12"/>
      <c r="AO181" s="5">
        <v>172</v>
      </c>
      <c r="AP181" s="77" t="s">
        <v>461</v>
      </c>
      <c r="AQ181" s="14" t="s">
        <v>127</v>
      </c>
      <c r="AR181" s="15" t="s">
        <v>109</v>
      </c>
      <c r="AS181" s="15" t="s">
        <v>79</v>
      </c>
      <c r="AT181" s="16" t="s">
        <v>79</v>
      </c>
      <c r="AU181" s="15" t="s">
        <v>90</v>
      </c>
      <c r="AV181" s="17" t="s">
        <v>79</v>
      </c>
      <c r="AW181" s="17">
        <v>120</v>
      </c>
      <c r="AX181" s="17">
        <v>54</v>
      </c>
      <c r="AY181" s="4">
        <v>180</v>
      </c>
      <c r="AZ181" s="4">
        <v>30</v>
      </c>
      <c r="BA181" s="5" t="s">
        <v>79</v>
      </c>
      <c r="BB181" s="5" t="s">
        <v>79</v>
      </c>
      <c r="BC181" s="5" t="s">
        <v>79</v>
      </c>
      <c r="BD181" s="5" t="s">
        <v>425</v>
      </c>
      <c r="BE181" s="5" t="s">
        <v>149</v>
      </c>
      <c r="BF181" s="5" t="s">
        <v>455</v>
      </c>
      <c r="BG181" s="5" t="b">
        <v>0</v>
      </c>
    </row>
    <row r="182" spans="2:59" s="5" customFormat="1" ht="12.75">
      <c r="B182"/>
      <c r="C182"/>
      <c r="D182"/>
      <c r="E182"/>
      <c r="F182"/>
      <c r="G182"/>
      <c r="H182"/>
      <c r="I182"/>
      <c r="J182"/>
      <c r="K182"/>
      <c r="L182"/>
      <c r="M182"/>
      <c r="N182"/>
      <c r="O182"/>
      <c r="P182"/>
      <c r="V182" s="12"/>
      <c r="W182" s="12"/>
      <c r="AO182" s="5">
        <f>AO181+1</f>
        <v>173</v>
      </c>
      <c r="AP182" s="77" t="s">
        <v>462</v>
      </c>
      <c r="AQ182" s="14" t="s">
        <v>127</v>
      </c>
      <c r="AR182" s="15" t="s">
        <v>129</v>
      </c>
      <c r="AS182" s="15" t="s">
        <v>79</v>
      </c>
      <c r="AT182" s="16" t="s">
        <v>79</v>
      </c>
      <c r="AU182" s="15" t="s">
        <v>90</v>
      </c>
      <c r="AV182" s="17" t="s">
        <v>79</v>
      </c>
      <c r="AW182" s="17">
        <v>220</v>
      </c>
      <c r="AX182" s="17">
        <v>54</v>
      </c>
      <c r="AY182" s="4">
        <v>180</v>
      </c>
      <c r="AZ182" s="4">
        <v>30</v>
      </c>
      <c r="BA182" s="5" t="s">
        <v>79</v>
      </c>
      <c r="BB182" s="5" t="s">
        <v>79</v>
      </c>
      <c r="BC182" s="5" t="s">
        <v>79</v>
      </c>
      <c r="BD182" s="5" t="s">
        <v>425</v>
      </c>
      <c r="BE182" s="5" t="s">
        <v>94</v>
      </c>
      <c r="BF182" s="5" t="s">
        <v>455</v>
      </c>
      <c r="BG182" s="5" t="b">
        <v>0</v>
      </c>
    </row>
    <row r="183" spans="2:59" s="5" customFormat="1" ht="12.75">
      <c r="B183"/>
      <c r="C183"/>
      <c r="D183"/>
      <c r="E183"/>
      <c r="F183"/>
      <c r="G183"/>
      <c r="H183"/>
      <c r="I183"/>
      <c r="J183"/>
      <c r="K183"/>
      <c r="L183"/>
      <c r="M183"/>
      <c r="N183"/>
      <c r="O183"/>
      <c r="P183"/>
      <c r="V183" s="12"/>
      <c r="W183" s="12"/>
      <c r="AO183" s="5">
        <v>174</v>
      </c>
      <c r="AP183" s="77" t="s">
        <v>463</v>
      </c>
      <c r="AQ183" s="14" t="s">
        <v>79</v>
      </c>
      <c r="AR183" s="15" t="s">
        <v>79</v>
      </c>
      <c r="AS183" s="15" t="s">
        <v>79</v>
      </c>
      <c r="AT183" s="16" t="s">
        <v>79</v>
      </c>
      <c r="AU183" s="15" t="s">
        <v>79</v>
      </c>
      <c r="AV183" s="17" t="s">
        <v>79</v>
      </c>
      <c r="AW183" s="17">
        <v>24</v>
      </c>
      <c r="AX183" s="17">
        <v>108</v>
      </c>
      <c r="AY183" s="4">
        <v>160</v>
      </c>
      <c r="AZ183" s="4">
        <v>60</v>
      </c>
      <c r="BA183" s="5" t="s">
        <v>79</v>
      </c>
      <c r="BB183" s="5" t="s">
        <v>79</v>
      </c>
      <c r="BC183" s="5" t="s">
        <v>79</v>
      </c>
      <c r="BD183" s="5" t="s">
        <v>425</v>
      </c>
      <c r="BE183" s="5" t="s">
        <v>94</v>
      </c>
      <c r="BF183" s="5" t="s">
        <v>79</v>
      </c>
      <c r="BG183" s="5" t="b">
        <v>0</v>
      </c>
    </row>
    <row r="184" spans="2:59" s="5" customFormat="1" ht="12.75">
      <c r="B184"/>
      <c r="C184"/>
      <c r="D184"/>
      <c r="E184"/>
      <c r="F184"/>
      <c r="G184"/>
      <c r="H184"/>
      <c r="I184"/>
      <c r="J184"/>
      <c r="K184"/>
      <c r="L184"/>
      <c r="M184"/>
      <c r="N184"/>
      <c r="O184"/>
      <c r="P184"/>
      <c r="V184" s="12"/>
      <c r="W184" s="12"/>
      <c r="AO184" s="5">
        <v>175</v>
      </c>
      <c r="AP184" s="77" t="s">
        <v>464</v>
      </c>
      <c r="AQ184" s="14" t="s">
        <v>79</v>
      </c>
      <c r="AR184" s="15" t="s">
        <v>79</v>
      </c>
      <c r="AS184" s="15" t="s">
        <v>79</v>
      </c>
      <c r="AT184" s="16" t="s">
        <v>79</v>
      </c>
      <c r="AU184" s="15" t="s">
        <v>79</v>
      </c>
      <c r="AV184" s="17" t="s">
        <v>79</v>
      </c>
      <c r="AW184" s="17">
        <v>24</v>
      </c>
      <c r="AX184" s="17">
        <v>150</v>
      </c>
      <c r="AY184" s="4">
        <v>160</v>
      </c>
      <c r="AZ184" s="4">
        <v>120</v>
      </c>
      <c r="BA184" s="5" t="s">
        <v>79</v>
      </c>
      <c r="BB184" s="5" t="s">
        <v>79</v>
      </c>
      <c r="BC184" s="5" t="s">
        <v>79</v>
      </c>
      <c r="BD184" s="5" t="s">
        <v>425</v>
      </c>
      <c r="BE184" s="5" t="s">
        <v>94</v>
      </c>
      <c r="BF184" s="5" t="s">
        <v>79</v>
      </c>
      <c r="BG184" s="5" t="b">
        <v>0</v>
      </c>
    </row>
    <row r="185" spans="2:59" s="5" customFormat="1" ht="12.75">
      <c r="B185"/>
      <c r="C185"/>
      <c r="D185"/>
      <c r="E185"/>
      <c r="F185"/>
      <c r="G185"/>
      <c r="H185"/>
      <c r="I185"/>
      <c r="J185"/>
      <c r="K185"/>
      <c r="L185"/>
      <c r="M185"/>
      <c r="N185"/>
      <c r="O185"/>
      <c r="P185"/>
      <c r="V185" s="12"/>
      <c r="W185" s="12"/>
      <c r="AO185" s="5">
        <v>176</v>
      </c>
      <c r="AP185" s="77" t="s">
        <v>465</v>
      </c>
      <c r="AQ185" s="14" t="s">
        <v>127</v>
      </c>
      <c r="AR185" s="15" t="s">
        <v>129</v>
      </c>
      <c r="AS185" s="15" t="s">
        <v>79</v>
      </c>
      <c r="AT185" s="16" t="s">
        <v>79</v>
      </c>
      <c r="AU185" s="15" t="s">
        <v>90</v>
      </c>
      <c r="AV185" s="17" t="s">
        <v>79</v>
      </c>
      <c r="AW185" s="17">
        <v>220</v>
      </c>
      <c r="AX185" s="17">
        <v>85</v>
      </c>
      <c r="AY185" s="4">
        <v>180</v>
      </c>
      <c r="AZ185" s="4">
        <v>60</v>
      </c>
      <c r="BA185" s="5" t="s">
        <v>79</v>
      </c>
      <c r="BB185" s="5" t="s">
        <v>79</v>
      </c>
      <c r="BC185" s="5" t="s">
        <v>79</v>
      </c>
      <c r="BD185" s="5" t="s">
        <v>425</v>
      </c>
      <c r="BE185" s="5" t="s">
        <v>94</v>
      </c>
      <c r="BF185" s="5" t="s">
        <v>79</v>
      </c>
      <c r="BG185" s="5" t="b">
        <v>0</v>
      </c>
    </row>
    <row r="186" spans="2:59" s="5" customFormat="1" ht="12.75">
      <c r="B186"/>
      <c r="C186"/>
      <c r="D186"/>
      <c r="E186"/>
      <c r="F186"/>
      <c r="G186"/>
      <c r="H186"/>
      <c r="I186"/>
      <c r="J186"/>
      <c r="K186"/>
      <c r="L186"/>
      <c r="M186"/>
      <c r="N186"/>
      <c r="O186"/>
      <c r="P186"/>
      <c r="V186" s="12"/>
      <c r="W186" s="12"/>
      <c r="AO186" s="5">
        <v>177</v>
      </c>
      <c r="AP186" s="77" t="s">
        <v>466</v>
      </c>
      <c r="AQ186" s="14" t="s">
        <v>127</v>
      </c>
      <c r="AR186" s="15" t="s">
        <v>129</v>
      </c>
      <c r="AS186" s="15" t="s">
        <v>79</v>
      </c>
      <c r="AT186" s="16" t="s">
        <v>79</v>
      </c>
      <c r="AU186" s="15" t="s">
        <v>90</v>
      </c>
      <c r="AV186" s="17" t="s">
        <v>79</v>
      </c>
      <c r="AW186" s="17">
        <v>220</v>
      </c>
      <c r="AX186" s="17">
        <v>85</v>
      </c>
      <c r="AY186" s="4">
        <v>180</v>
      </c>
      <c r="AZ186" s="4">
        <v>60</v>
      </c>
      <c r="BA186" s="5" t="s">
        <v>79</v>
      </c>
      <c r="BB186" s="5" t="s">
        <v>79</v>
      </c>
      <c r="BC186" s="5" t="s">
        <v>79</v>
      </c>
      <c r="BD186" s="5" t="s">
        <v>425</v>
      </c>
      <c r="BE186" s="5" t="s">
        <v>94</v>
      </c>
      <c r="BF186" s="5" t="s">
        <v>79</v>
      </c>
      <c r="BG186" s="5" t="b">
        <v>0</v>
      </c>
    </row>
    <row r="187" spans="2:59" s="5" customFormat="1" ht="12.75">
      <c r="B187"/>
      <c r="C187"/>
      <c r="D187"/>
      <c r="E187"/>
      <c r="F187"/>
      <c r="G187"/>
      <c r="H187"/>
      <c r="I187"/>
      <c r="J187"/>
      <c r="K187"/>
      <c r="L187"/>
      <c r="M187"/>
      <c r="N187"/>
      <c r="O187"/>
      <c r="P187"/>
      <c r="V187" s="12"/>
      <c r="W187" s="12"/>
      <c r="AO187" s="5">
        <v>178</v>
      </c>
      <c r="AP187" s="77" t="s">
        <v>467</v>
      </c>
      <c r="AQ187" s="14" t="s">
        <v>127</v>
      </c>
      <c r="AR187" s="15" t="s">
        <v>79</v>
      </c>
      <c r="AS187" s="15" t="s">
        <v>93</v>
      </c>
      <c r="AT187" s="16" t="s">
        <v>79</v>
      </c>
      <c r="AU187" s="15" t="s">
        <v>172</v>
      </c>
      <c r="AV187" s="17" t="s">
        <v>79</v>
      </c>
      <c r="AW187" s="17">
        <v>24</v>
      </c>
      <c r="AX187" s="17">
        <v>150</v>
      </c>
      <c r="AY187" s="4" t="s">
        <v>410</v>
      </c>
      <c r="AZ187" s="4" t="s">
        <v>411</v>
      </c>
      <c r="BA187" s="5">
        <v>1</v>
      </c>
      <c r="BB187" s="5" t="s">
        <v>79</v>
      </c>
      <c r="BC187" s="5" t="s">
        <v>79</v>
      </c>
      <c r="BD187" s="5" t="s">
        <v>425</v>
      </c>
      <c r="BE187" s="5" t="s">
        <v>265</v>
      </c>
      <c r="BF187" s="5" t="s">
        <v>79</v>
      </c>
      <c r="BG187" s="5" t="b">
        <v>0</v>
      </c>
    </row>
    <row r="188" spans="2:59" s="5" customFormat="1" ht="12.75">
      <c r="B188"/>
      <c r="C188"/>
      <c r="D188"/>
      <c r="E188"/>
      <c r="F188"/>
      <c r="G188"/>
      <c r="H188"/>
      <c r="I188"/>
      <c r="J188"/>
      <c r="K188"/>
      <c r="L188"/>
      <c r="M188"/>
      <c r="N188"/>
      <c r="O188"/>
      <c r="P188"/>
      <c r="V188" s="12"/>
      <c r="W188" s="12"/>
      <c r="AO188" s="5">
        <v>179</v>
      </c>
      <c r="AP188" s="77" t="s">
        <v>468</v>
      </c>
      <c r="AQ188" s="14" t="s">
        <v>127</v>
      </c>
      <c r="AR188" s="15" t="s">
        <v>79</v>
      </c>
      <c r="AS188" s="15" t="s">
        <v>93</v>
      </c>
      <c r="AT188" s="16" t="s">
        <v>79</v>
      </c>
      <c r="AU188" s="15" t="s">
        <v>172</v>
      </c>
      <c r="AV188" s="17" t="s">
        <v>79</v>
      </c>
      <c r="AW188" s="17">
        <v>24</v>
      </c>
      <c r="AX188" s="17">
        <v>150</v>
      </c>
      <c r="AY188" s="4" t="s">
        <v>410</v>
      </c>
      <c r="AZ188" s="4" t="s">
        <v>411</v>
      </c>
      <c r="BA188" s="5">
        <v>1</v>
      </c>
      <c r="BB188" s="5" t="s">
        <v>79</v>
      </c>
      <c r="BC188" s="5" t="s">
        <v>79</v>
      </c>
      <c r="BD188" s="5" t="s">
        <v>425</v>
      </c>
      <c r="BE188" s="5" t="s">
        <v>265</v>
      </c>
      <c r="BF188" s="5" t="s">
        <v>79</v>
      </c>
      <c r="BG188" s="5" t="b">
        <v>0</v>
      </c>
    </row>
    <row r="189" spans="2:59" s="5" customFormat="1" ht="12.75">
      <c r="B189"/>
      <c r="C189"/>
      <c r="D189"/>
      <c r="E189"/>
      <c r="F189"/>
      <c r="G189"/>
      <c r="H189"/>
      <c r="I189"/>
      <c r="J189"/>
      <c r="K189"/>
      <c r="L189"/>
      <c r="M189"/>
      <c r="N189"/>
      <c r="O189"/>
      <c r="P189"/>
      <c r="V189" s="12"/>
      <c r="W189" s="12"/>
      <c r="AO189" s="5">
        <v>180</v>
      </c>
      <c r="AP189" s="77" t="s">
        <v>469</v>
      </c>
      <c r="AQ189" s="14" t="s">
        <v>127</v>
      </c>
      <c r="AR189" s="15" t="s">
        <v>79</v>
      </c>
      <c r="AS189" s="15" t="s">
        <v>93</v>
      </c>
      <c r="AT189" s="16" t="s">
        <v>79</v>
      </c>
      <c r="AU189" s="15" t="s">
        <v>172</v>
      </c>
      <c r="AV189" s="17" t="s">
        <v>79</v>
      </c>
      <c r="AW189" s="17">
        <v>24</v>
      </c>
      <c r="AX189" s="17">
        <v>150</v>
      </c>
      <c r="AY189" s="4" t="s">
        <v>410</v>
      </c>
      <c r="AZ189" s="4" t="s">
        <v>411</v>
      </c>
      <c r="BA189" s="5">
        <v>1</v>
      </c>
      <c r="BB189" s="5" t="s">
        <v>79</v>
      </c>
      <c r="BC189" s="5" t="s">
        <v>79</v>
      </c>
      <c r="BD189" s="5" t="s">
        <v>425</v>
      </c>
      <c r="BE189" s="5" t="s">
        <v>265</v>
      </c>
      <c r="BF189" s="5" t="s">
        <v>79</v>
      </c>
      <c r="BG189" s="5" t="b">
        <v>0</v>
      </c>
    </row>
    <row r="190" spans="2:59" s="5" customFormat="1" ht="12.75">
      <c r="B190"/>
      <c r="C190"/>
      <c r="D190"/>
      <c r="E190"/>
      <c r="F190"/>
      <c r="G190"/>
      <c r="H190"/>
      <c r="I190"/>
      <c r="J190"/>
      <c r="K190"/>
      <c r="L190"/>
      <c r="M190"/>
      <c r="N190"/>
      <c r="O190"/>
      <c r="P190"/>
      <c r="V190" s="12"/>
      <c r="W190" s="12"/>
      <c r="AO190" s="5">
        <v>181</v>
      </c>
      <c r="AP190" s="77" t="s">
        <v>1218</v>
      </c>
      <c r="AQ190" s="14" t="s">
        <v>127</v>
      </c>
      <c r="AR190" s="15" t="s">
        <v>109</v>
      </c>
      <c r="AS190" s="15" t="s">
        <v>79</v>
      </c>
      <c r="AT190" s="16" t="s">
        <v>79</v>
      </c>
      <c r="AU190" s="15">
        <v>90</v>
      </c>
      <c r="AV190" s="17" t="s">
        <v>79</v>
      </c>
      <c r="AW190" s="17">
        <v>120</v>
      </c>
      <c r="AX190" s="17">
        <v>35</v>
      </c>
      <c r="AY190" s="63">
        <v>90</v>
      </c>
      <c r="AZ190" s="63">
        <v>30</v>
      </c>
      <c r="BA190" s="64" t="s">
        <v>79</v>
      </c>
      <c r="BB190" s="64">
        <v>1</v>
      </c>
      <c r="BC190" s="64" t="s">
        <v>79</v>
      </c>
      <c r="BD190" s="64" t="s">
        <v>425</v>
      </c>
      <c r="BE190" s="64" t="s">
        <v>228</v>
      </c>
      <c r="BF190" s="64" t="s">
        <v>79</v>
      </c>
      <c r="BG190" s="64" t="b">
        <v>1</v>
      </c>
    </row>
    <row r="191" spans="2:59" s="5" customFormat="1" ht="12.75">
      <c r="B191"/>
      <c r="C191"/>
      <c r="D191"/>
      <c r="E191"/>
      <c r="F191"/>
      <c r="G191"/>
      <c r="H191"/>
      <c r="I191"/>
      <c r="J191"/>
      <c r="K191"/>
      <c r="L191"/>
      <c r="M191"/>
      <c r="N191"/>
      <c r="O191"/>
      <c r="P191"/>
      <c r="V191" s="12"/>
      <c r="W191" s="12"/>
      <c r="AO191" s="5">
        <v>182</v>
      </c>
      <c r="AP191" s="77" t="s">
        <v>1418</v>
      </c>
      <c r="AQ191" s="14" t="s">
        <v>127</v>
      </c>
      <c r="AR191" s="15" t="s">
        <v>109</v>
      </c>
      <c r="AS191" s="15" t="s">
        <v>93</v>
      </c>
      <c r="AT191" s="16" t="s">
        <v>79</v>
      </c>
      <c r="AU191" s="15">
        <v>90</v>
      </c>
      <c r="AV191" s="17" t="s">
        <v>79</v>
      </c>
      <c r="AW191" s="17">
        <v>120</v>
      </c>
      <c r="AX191" s="17">
        <v>35</v>
      </c>
      <c r="AY191" s="63">
        <v>90</v>
      </c>
      <c r="AZ191" s="63">
        <v>30</v>
      </c>
      <c r="BA191" s="64">
        <v>1</v>
      </c>
      <c r="BB191" s="64">
        <v>1</v>
      </c>
      <c r="BC191" s="64" t="s">
        <v>79</v>
      </c>
      <c r="BD191" s="64" t="s">
        <v>425</v>
      </c>
      <c r="BE191" s="64" t="s">
        <v>94</v>
      </c>
      <c r="BF191" s="64" t="s">
        <v>79</v>
      </c>
      <c r="BG191" s="64" t="b">
        <v>1</v>
      </c>
    </row>
    <row r="192" spans="2:59" s="5" customFormat="1" ht="12.75">
      <c r="B192"/>
      <c r="C192"/>
      <c r="D192"/>
      <c r="E192"/>
      <c r="F192"/>
      <c r="G192"/>
      <c r="H192"/>
      <c r="I192"/>
      <c r="J192"/>
      <c r="K192"/>
      <c r="L192"/>
      <c r="M192"/>
      <c r="N192"/>
      <c r="O192"/>
      <c r="P192"/>
      <c r="V192" s="12"/>
      <c r="W192" s="12"/>
      <c r="AO192" s="5">
        <v>183</v>
      </c>
      <c r="AP192" s="77" t="s">
        <v>1419</v>
      </c>
      <c r="AQ192" s="14" t="s">
        <v>127</v>
      </c>
      <c r="AR192" s="15" t="s">
        <v>79</v>
      </c>
      <c r="AS192" s="15" t="s">
        <v>79</v>
      </c>
      <c r="AT192" s="16" t="s">
        <v>79</v>
      </c>
      <c r="AU192" s="15">
        <v>160</v>
      </c>
      <c r="AV192" s="17" t="s">
        <v>79</v>
      </c>
      <c r="AW192" s="17">
        <v>24</v>
      </c>
      <c r="AX192" s="17">
        <v>75</v>
      </c>
      <c r="AY192" s="63">
        <v>160</v>
      </c>
      <c r="AZ192" s="63">
        <v>60</v>
      </c>
      <c r="BA192" s="64" t="s">
        <v>79</v>
      </c>
      <c r="BB192" s="64">
        <v>2</v>
      </c>
      <c r="BC192" s="64" t="s">
        <v>79</v>
      </c>
      <c r="BD192" s="64" t="s">
        <v>425</v>
      </c>
      <c r="BE192" s="64" t="s">
        <v>94</v>
      </c>
      <c r="BF192" s="64" t="s">
        <v>1420</v>
      </c>
      <c r="BG192" s="64" t="b">
        <v>1</v>
      </c>
    </row>
    <row r="193" spans="2:59" s="5" customFormat="1" ht="12.75">
      <c r="B193"/>
      <c r="C193"/>
      <c r="D193"/>
      <c r="E193"/>
      <c r="F193"/>
      <c r="G193"/>
      <c r="H193"/>
      <c r="I193"/>
      <c r="J193"/>
      <c r="K193"/>
      <c r="L193"/>
      <c r="M193"/>
      <c r="N193"/>
      <c r="O193"/>
      <c r="P193"/>
      <c r="V193" s="12"/>
      <c r="W193" s="12"/>
      <c r="AO193" s="5">
        <v>184</v>
      </c>
      <c r="AP193" s="77" t="s">
        <v>1421</v>
      </c>
      <c r="AQ193" s="14" t="s">
        <v>127</v>
      </c>
      <c r="AR193" s="15" t="s">
        <v>109</v>
      </c>
      <c r="AS193" s="15" t="s">
        <v>79</v>
      </c>
      <c r="AT193" s="16" t="s">
        <v>79</v>
      </c>
      <c r="AU193" s="15" t="s">
        <v>172</v>
      </c>
      <c r="AV193" s="17" t="s">
        <v>79</v>
      </c>
      <c r="AW193" s="17">
        <v>120</v>
      </c>
      <c r="AX193" s="17">
        <v>75</v>
      </c>
      <c r="AY193" s="63" t="s">
        <v>410</v>
      </c>
      <c r="AZ193" s="63" t="s">
        <v>411</v>
      </c>
      <c r="BA193" s="64" t="s">
        <v>79</v>
      </c>
      <c r="BB193" s="64">
        <v>2</v>
      </c>
      <c r="BC193" s="64" t="s">
        <v>79</v>
      </c>
      <c r="BD193" s="64" t="s">
        <v>425</v>
      </c>
      <c r="BE193" s="64" t="s">
        <v>127</v>
      </c>
      <c r="BF193" s="64" t="s">
        <v>79</v>
      </c>
      <c r="BG193" s="64" t="b">
        <v>1</v>
      </c>
    </row>
    <row r="194" spans="2:59" s="5" customFormat="1" ht="12.75">
      <c r="B194"/>
      <c r="C194"/>
      <c r="D194"/>
      <c r="E194"/>
      <c r="F194"/>
      <c r="G194"/>
      <c r="H194"/>
      <c r="I194"/>
      <c r="J194"/>
      <c r="K194"/>
      <c r="L194"/>
      <c r="M194"/>
      <c r="N194"/>
      <c r="O194"/>
      <c r="P194"/>
      <c r="V194" s="12"/>
      <c r="W194" s="12"/>
      <c r="AO194" s="5">
        <v>185</v>
      </c>
      <c r="AP194" s="77" t="s">
        <v>1422</v>
      </c>
      <c r="AQ194" s="14" t="s">
        <v>127</v>
      </c>
      <c r="AR194" s="15" t="s">
        <v>79</v>
      </c>
      <c r="AS194" s="15" t="s">
        <v>79</v>
      </c>
      <c r="AT194" s="16" t="s">
        <v>79</v>
      </c>
      <c r="AU194" s="15">
        <v>160</v>
      </c>
      <c r="AV194" s="17" t="s">
        <v>79</v>
      </c>
      <c r="AW194" s="17">
        <v>24</v>
      </c>
      <c r="AX194" s="17">
        <v>150</v>
      </c>
      <c r="AY194" s="63">
        <v>160</v>
      </c>
      <c r="AZ194" s="63">
        <v>60</v>
      </c>
      <c r="BA194" s="64" t="s">
        <v>79</v>
      </c>
      <c r="BB194" s="64">
        <v>1</v>
      </c>
      <c r="BC194" s="64" t="s">
        <v>79</v>
      </c>
      <c r="BD194" s="64" t="s">
        <v>425</v>
      </c>
      <c r="BE194" s="64" t="s">
        <v>94</v>
      </c>
      <c r="BF194" s="64" t="s">
        <v>1423</v>
      </c>
      <c r="BG194" s="64" t="b">
        <v>1</v>
      </c>
    </row>
    <row r="195" spans="2:59" s="5" customFormat="1" ht="12.75">
      <c r="B195"/>
      <c r="C195"/>
      <c r="D195"/>
      <c r="E195"/>
      <c r="F195"/>
      <c r="G195"/>
      <c r="H195"/>
      <c r="I195"/>
      <c r="J195"/>
      <c r="K195"/>
      <c r="L195"/>
      <c r="M195"/>
      <c r="N195"/>
      <c r="O195"/>
      <c r="P195"/>
      <c r="V195" s="12"/>
      <c r="W195" s="12"/>
      <c r="AO195" s="5">
        <v>186</v>
      </c>
      <c r="AP195" s="77" t="s">
        <v>1219</v>
      </c>
      <c r="AQ195" s="14" t="s">
        <v>127</v>
      </c>
      <c r="AR195" s="15" t="s">
        <v>79</v>
      </c>
      <c r="AS195" s="15" t="s">
        <v>79</v>
      </c>
      <c r="AT195" s="16" t="s">
        <v>79</v>
      </c>
      <c r="AU195" s="15">
        <v>160</v>
      </c>
      <c r="AV195" s="17" t="s">
        <v>79</v>
      </c>
      <c r="AW195" s="17">
        <v>24</v>
      </c>
      <c r="AX195" s="17">
        <v>150</v>
      </c>
      <c r="AY195" s="63">
        <v>160</v>
      </c>
      <c r="AZ195" s="63">
        <v>60</v>
      </c>
      <c r="BA195" s="64" t="s">
        <v>79</v>
      </c>
      <c r="BB195" s="64">
        <v>1</v>
      </c>
      <c r="BC195" s="64" t="s">
        <v>79</v>
      </c>
      <c r="BD195" s="64" t="s">
        <v>425</v>
      </c>
      <c r="BE195" s="64" t="s">
        <v>94</v>
      </c>
      <c r="BF195" s="64" t="s">
        <v>79</v>
      </c>
      <c r="BG195" s="64" t="b">
        <v>1</v>
      </c>
    </row>
    <row r="196" spans="2:59" s="5" customFormat="1" ht="12.75">
      <c r="B196"/>
      <c r="C196"/>
      <c r="D196"/>
      <c r="E196"/>
      <c r="F196"/>
      <c r="G196"/>
      <c r="H196"/>
      <c r="I196"/>
      <c r="J196"/>
      <c r="K196"/>
      <c r="L196"/>
      <c r="M196"/>
      <c r="N196"/>
      <c r="O196"/>
      <c r="P196"/>
      <c r="V196" s="12"/>
      <c r="W196" s="12"/>
      <c r="AO196" s="5">
        <v>187</v>
      </c>
      <c r="AP196" s="77" t="s">
        <v>1424</v>
      </c>
      <c r="AQ196" s="14" t="s">
        <v>127</v>
      </c>
      <c r="AR196" s="15" t="s">
        <v>79</v>
      </c>
      <c r="AS196" s="15" t="s">
        <v>79</v>
      </c>
      <c r="AT196" s="16" t="s">
        <v>79</v>
      </c>
      <c r="AU196" s="15">
        <v>90</v>
      </c>
      <c r="AV196" s="17" t="s">
        <v>79</v>
      </c>
      <c r="AW196" s="17">
        <v>24</v>
      </c>
      <c r="AX196" s="17">
        <v>150</v>
      </c>
      <c r="AY196" s="63">
        <v>90</v>
      </c>
      <c r="AZ196" s="63">
        <v>30</v>
      </c>
      <c r="BA196" s="64" t="s">
        <v>79</v>
      </c>
      <c r="BB196" s="64">
        <v>1</v>
      </c>
      <c r="BC196" s="64" t="s">
        <v>79</v>
      </c>
      <c r="BD196" s="64" t="s">
        <v>425</v>
      </c>
      <c r="BE196" s="64" t="s">
        <v>228</v>
      </c>
      <c r="BF196" s="64" t="s">
        <v>79</v>
      </c>
      <c r="BG196" s="64" t="b">
        <v>1</v>
      </c>
    </row>
    <row r="197" spans="2:59" s="5" customFormat="1" ht="12.75">
      <c r="B197"/>
      <c r="C197"/>
      <c r="D197"/>
      <c r="E197"/>
      <c r="F197"/>
      <c r="G197"/>
      <c r="H197"/>
      <c r="I197"/>
      <c r="J197"/>
      <c r="K197"/>
      <c r="L197"/>
      <c r="M197"/>
      <c r="N197"/>
      <c r="O197"/>
      <c r="P197"/>
      <c r="V197" s="12"/>
      <c r="W197" s="12"/>
      <c r="AO197" s="5">
        <v>188</v>
      </c>
      <c r="AP197" s="77" t="s">
        <v>1220</v>
      </c>
      <c r="AQ197" s="14" t="s">
        <v>127</v>
      </c>
      <c r="AR197" s="15" t="s">
        <v>109</v>
      </c>
      <c r="AS197" s="15" t="s">
        <v>79</v>
      </c>
      <c r="AT197" s="16" t="s">
        <v>79</v>
      </c>
      <c r="AU197" s="15">
        <v>160</v>
      </c>
      <c r="AV197" s="17" t="s">
        <v>79</v>
      </c>
      <c r="AW197" s="17">
        <v>120</v>
      </c>
      <c r="AX197" s="17">
        <v>75</v>
      </c>
      <c r="AY197" s="63">
        <v>160</v>
      </c>
      <c r="AZ197" s="63">
        <v>30</v>
      </c>
      <c r="BA197" s="64" t="s">
        <v>79</v>
      </c>
      <c r="BB197" s="64">
        <v>1</v>
      </c>
      <c r="BC197" s="64" t="s">
        <v>79</v>
      </c>
      <c r="BD197" s="64" t="s">
        <v>425</v>
      </c>
      <c r="BE197" s="64" t="s">
        <v>149</v>
      </c>
      <c r="BF197" s="64" t="s">
        <v>79</v>
      </c>
      <c r="BG197" s="64" t="b">
        <v>1</v>
      </c>
    </row>
    <row r="198" spans="2:59" s="5" customFormat="1" ht="12.75">
      <c r="B198"/>
      <c r="C198"/>
      <c r="D198"/>
      <c r="E198"/>
      <c r="F198"/>
      <c r="G198"/>
      <c r="H198"/>
      <c r="I198"/>
      <c r="J198"/>
      <c r="K198"/>
      <c r="L198"/>
      <c r="M198"/>
      <c r="N198"/>
      <c r="O198"/>
      <c r="P198"/>
      <c r="V198" s="12"/>
      <c r="W198" s="12"/>
      <c r="AO198" s="5">
        <v>189</v>
      </c>
      <c r="AP198" s="77" t="s">
        <v>1425</v>
      </c>
      <c r="AQ198" s="14" t="s">
        <v>127</v>
      </c>
      <c r="AR198" s="15" t="s">
        <v>109</v>
      </c>
      <c r="AS198" s="15" t="s">
        <v>79</v>
      </c>
      <c r="AT198" s="16" t="s">
        <v>79</v>
      </c>
      <c r="AU198" s="15">
        <v>160</v>
      </c>
      <c r="AV198" s="17" t="s">
        <v>79</v>
      </c>
      <c r="AW198" s="17">
        <v>120</v>
      </c>
      <c r="AX198" s="17">
        <v>150</v>
      </c>
      <c r="AY198" s="63">
        <v>160</v>
      </c>
      <c r="AZ198" s="63">
        <v>60</v>
      </c>
      <c r="BA198" s="64" t="s">
        <v>79</v>
      </c>
      <c r="BB198" s="64">
        <v>1</v>
      </c>
      <c r="BC198" s="64" t="s">
        <v>79</v>
      </c>
      <c r="BD198" s="64" t="s">
        <v>425</v>
      </c>
      <c r="BE198" s="64" t="s">
        <v>94</v>
      </c>
      <c r="BF198" s="64" t="s">
        <v>79</v>
      </c>
      <c r="BG198" s="64" t="b">
        <v>1</v>
      </c>
    </row>
    <row r="199" spans="2:59" s="5" customFormat="1" ht="12.75">
      <c r="B199"/>
      <c r="C199"/>
      <c r="D199"/>
      <c r="E199"/>
      <c r="F199"/>
      <c r="G199"/>
      <c r="H199"/>
      <c r="I199"/>
      <c r="J199"/>
      <c r="K199"/>
      <c r="L199"/>
      <c r="M199"/>
      <c r="N199"/>
      <c r="O199"/>
      <c r="P199"/>
      <c r="V199" s="12"/>
      <c r="W199" s="12"/>
      <c r="AO199" s="5">
        <v>190</v>
      </c>
      <c r="AP199" s="77" t="s">
        <v>1221</v>
      </c>
      <c r="AQ199" s="14" t="s">
        <v>127</v>
      </c>
      <c r="AR199" s="15" t="s">
        <v>79</v>
      </c>
      <c r="AS199" s="15" t="s">
        <v>79</v>
      </c>
      <c r="AT199" s="16" t="s">
        <v>79</v>
      </c>
      <c r="AU199" s="15">
        <v>160</v>
      </c>
      <c r="AV199" s="17" t="s">
        <v>79</v>
      </c>
      <c r="AW199" s="17">
        <v>24</v>
      </c>
      <c r="AX199" s="17">
        <v>150</v>
      </c>
      <c r="AY199" s="63">
        <v>160</v>
      </c>
      <c r="AZ199" s="63">
        <v>60</v>
      </c>
      <c r="BA199" s="64" t="s">
        <v>79</v>
      </c>
      <c r="BB199" s="64">
        <v>1</v>
      </c>
      <c r="BC199" s="64" t="s">
        <v>79</v>
      </c>
      <c r="BD199" s="64" t="s">
        <v>425</v>
      </c>
      <c r="BE199" s="64" t="s">
        <v>94</v>
      </c>
      <c r="BF199" s="64" t="s">
        <v>1222</v>
      </c>
      <c r="BG199" s="64" t="b">
        <v>1</v>
      </c>
    </row>
    <row r="200" spans="2:59" s="5" customFormat="1" ht="12.75">
      <c r="B200"/>
      <c r="C200"/>
      <c r="D200"/>
      <c r="E200"/>
      <c r="F200"/>
      <c r="G200"/>
      <c r="H200"/>
      <c r="I200"/>
      <c r="J200"/>
      <c r="K200"/>
      <c r="L200"/>
      <c r="M200"/>
      <c r="N200"/>
      <c r="O200"/>
      <c r="P200"/>
      <c r="V200" s="12"/>
      <c r="W200" s="12"/>
      <c r="AO200" s="5">
        <v>191</v>
      </c>
      <c r="AP200" s="77" t="s">
        <v>1426</v>
      </c>
      <c r="AQ200" s="14" t="s">
        <v>127</v>
      </c>
      <c r="AR200" s="15" t="s">
        <v>79</v>
      </c>
      <c r="AS200" s="15" t="s">
        <v>79</v>
      </c>
      <c r="AT200" s="16" t="s">
        <v>79</v>
      </c>
      <c r="AU200" s="15" t="s">
        <v>172</v>
      </c>
      <c r="AV200" s="17" t="s">
        <v>79</v>
      </c>
      <c r="AW200" s="17">
        <v>24</v>
      </c>
      <c r="AX200" s="17">
        <v>75</v>
      </c>
      <c r="AY200" s="63" t="s">
        <v>410</v>
      </c>
      <c r="AZ200" s="63" t="s">
        <v>498</v>
      </c>
      <c r="BA200" s="64" t="s">
        <v>79</v>
      </c>
      <c r="BB200" s="64">
        <v>1</v>
      </c>
      <c r="BC200" s="64" t="s">
        <v>79</v>
      </c>
      <c r="BD200" s="64" t="s">
        <v>425</v>
      </c>
      <c r="BE200" s="64" t="s">
        <v>144</v>
      </c>
      <c r="BF200" s="64" t="s">
        <v>79</v>
      </c>
      <c r="BG200" s="64" t="b">
        <v>1</v>
      </c>
    </row>
    <row r="201" spans="2:59" s="5" customFormat="1" ht="12.75">
      <c r="B201"/>
      <c r="C201"/>
      <c r="D201"/>
      <c r="E201"/>
      <c r="F201"/>
      <c r="G201"/>
      <c r="H201"/>
      <c r="I201"/>
      <c r="J201"/>
      <c r="K201"/>
      <c r="L201"/>
      <c r="M201"/>
      <c r="N201"/>
      <c r="O201"/>
      <c r="P201"/>
      <c r="V201" s="12"/>
      <c r="W201" s="12"/>
      <c r="AO201" s="5">
        <v>192</v>
      </c>
      <c r="AP201" s="77" t="s">
        <v>1223</v>
      </c>
      <c r="AQ201" s="14" t="s">
        <v>127</v>
      </c>
      <c r="AR201" s="15" t="s">
        <v>79</v>
      </c>
      <c r="AS201" s="15" t="s">
        <v>132</v>
      </c>
      <c r="AT201" s="16" t="s">
        <v>79</v>
      </c>
      <c r="AU201" s="15" t="s">
        <v>172</v>
      </c>
      <c r="AV201" s="17" t="s">
        <v>79</v>
      </c>
      <c r="AW201" s="17">
        <v>24</v>
      </c>
      <c r="AX201" s="17">
        <v>150</v>
      </c>
      <c r="AY201" s="63" t="s">
        <v>410</v>
      </c>
      <c r="AZ201" s="63" t="s">
        <v>411</v>
      </c>
      <c r="BA201" s="64">
        <v>2</v>
      </c>
      <c r="BB201" s="64">
        <v>1</v>
      </c>
      <c r="BC201" s="64" t="s">
        <v>79</v>
      </c>
      <c r="BD201" s="64" t="s">
        <v>425</v>
      </c>
      <c r="BE201" s="64" t="s">
        <v>265</v>
      </c>
      <c r="BF201" s="64" t="s">
        <v>79</v>
      </c>
      <c r="BG201" s="64" t="b">
        <v>1</v>
      </c>
    </row>
    <row r="202" spans="2:59" s="5" customFormat="1" ht="12.75">
      <c r="B202"/>
      <c r="C202"/>
      <c r="D202"/>
      <c r="E202"/>
      <c r="F202"/>
      <c r="G202"/>
      <c r="H202"/>
      <c r="I202"/>
      <c r="J202"/>
      <c r="K202"/>
      <c r="L202"/>
      <c r="M202"/>
      <c r="N202"/>
      <c r="O202"/>
      <c r="P202"/>
      <c r="V202" s="12"/>
      <c r="W202" s="12"/>
      <c r="AO202" s="5">
        <v>193</v>
      </c>
      <c r="AP202" s="77" t="s">
        <v>1427</v>
      </c>
      <c r="AQ202" s="14" t="s">
        <v>127</v>
      </c>
      <c r="AR202" s="15" t="s">
        <v>104</v>
      </c>
      <c r="AS202" s="15" t="s">
        <v>132</v>
      </c>
      <c r="AT202" s="16" t="s">
        <v>79</v>
      </c>
      <c r="AU202" s="15" t="s">
        <v>172</v>
      </c>
      <c r="AV202" s="17" t="s">
        <v>1428</v>
      </c>
      <c r="AW202" s="17" t="s">
        <v>274</v>
      </c>
      <c r="AX202" s="17">
        <v>150</v>
      </c>
      <c r="AY202" s="63" t="s">
        <v>410</v>
      </c>
      <c r="AZ202" s="63" t="s">
        <v>411</v>
      </c>
      <c r="BA202" s="64">
        <v>2</v>
      </c>
      <c r="BB202" s="64">
        <v>1</v>
      </c>
      <c r="BC202" s="64" t="s">
        <v>79</v>
      </c>
      <c r="BD202" s="64" t="s">
        <v>425</v>
      </c>
      <c r="BE202" s="64" t="s">
        <v>265</v>
      </c>
      <c r="BF202" s="64" t="s">
        <v>79</v>
      </c>
      <c r="BG202" s="64" t="b">
        <v>1</v>
      </c>
    </row>
    <row r="203" spans="2:59" s="5" customFormat="1" ht="12.75">
      <c r="B203"/>
      <c r="C203"/>
      <c r="D203"/>
      <c r="E203"/>
      <c r="F203"/>
      <c r="G203"/>
      <c r="H203"/>
      <c r="I203"/>
      <c r="J203"/>
      <c r="K203"/>
      <c r="L203"/>
      <c r="M203"/>
      <c r="N203"/>
      <c r="O203"/>
      <c r="P203"/>
      <c r="V203" s="12"/>
      <c r="W203" s="12"/>
      <c r="AO203" s="5">
        <v>194</v>
      </c>
      <c r="AP203" s="77" t="s">
        <v>1429</v>
      </c>
      <c r="AQ203" s="14" t="s">
        <v>79</v>
      </c>
      <c r="AR203" s="15" t="s">
        <v>79</v>
      </c>
      <c r="AS203" s="15" t="s">
        <v>79</v>
      </c>
      <c r="AT203" s="16" t="s">
        <v>79</v>
      </c>
      <c r="AU203" s="15" t="s">
        <v>79</v>
      </c>
      <c r="AV203" s="17" t="s">
        <v>79</v>
      </c>
      <c r="AW203" s="17">
        <v>24</v>
      </c>
      <c r="AX203" s="17">
        <v>60</v>
      </c>
      <c r="AY203" s="63" t="s">
        <v>410</v>
      </c>
      <c r="AZ203" s="63" t="s">
        <v>1241</v>
      </c>
      <c r="BA203" s="64" t="s">
        <v>79</v>
      </c>
      <c r="BB203" s="64">
        <v>1</v>
      </c>
      <c r="BC203" s="64" t="s">
        <v>79</v>
      </c>
      <c r="BD203" s="64" t="s">
        <v>425</v>
      </c>
      <c r="BE203" s="64" t="s">
        <v>94</v>
      </c>
      <c r="BF203" s="64" t="s">
        <v>1222</v>
      </c>
      <c r="BG203" s="64" t="b">
        <v>1</v>
      </c>
    </row>
    <row r="204" spans="2:59" s="5" customFormat="1" ht="12.75">
      <c r="B204"/>
      <c r="C204"/>
      <c r="D204"/>
      <c r="E204"/>
      <c r="F204"/>
      <c r="G204"/>
      <c r="H204"/>
      <c r="I204"/>
      <c r="J204"/>
      <c r="K204"/>
      <c r="L204"/>
      <c r="M204"/>
      <c r="N204"/>
      <c r="O204"/>
      <c r="P204"/>
      <c r="V204" s="12"/>
      <c r="W204" s="12"/>
      <c r="AO204" s="5">
        <v>195</v>
      </c>
      <c r="AP204" s="77" t="s">
        <v>1430</v>
      </c>
      <c r="AQ204" s="14" t="s">
        <v>79</v>
      </c>
      <c r="AR204" s="15" t="s">
        <v>79</v>
      </c>
      <c r="AS204" s="15" t="s">
        <v>79</v>
      </c>
      <c r="AT204" s="16" t="s">
        <v>79</v>
      </c>
      <c r="AU204" s="15" t="s">
        <v>79</v>
      </c>
      <c r="AV204" s="17" t="s">
        <v>79</v>
      </c>
      <c r="AW204" s="17">
        <v>24</v>
      </c>
      <c r="AX204" s="17">
        <v>60</v>
      </c>
      <c r="AY204" s="63" t="s">
        <v>410</v>
      </c>
      <c r="AZ204" s="63" t="s">
        <v>1431</v>
      </c>
      <c r="BA204" s="64" t="s">
        <v>79</v>
      </c>
      <c r="BB204" s="64">
        <v>1</v>
      </c>
      <c r="BC204" s="64" t="s">
        <v>79</v>
      </c>
      <c r="BD204" s="64" t="s">
        <v>425</v>
      </c>
      <c r="BE204" s="64" t="s">
        <v>94</v>
      </c>
      <c r="BF204" s="64" t="s">
        <v>1222</v>
      </c>
      <c r="BG204" s="64" t="b">
        <v>1</v>
      </c>
    </row>
    <row r="205" spans="2:59" s="5" customFormat="1" ht="12.75">
      <c r="B205"/>
      <c r="C205"/>
      <c r="D205"/>
      <c r="E205"/>
      <c r="F205"/>
      <c r="G205"/>
      <c r="H205"/>
      <c r="I205"/>
      <c r="J205"/>
      <c r="K205"/>
      <c r="L205"/>
      <c r="M205"/>
      <c r="N205"/>
      <c r="O205"/>
      <c r="P205"/>
      <c r="V205" s="12"/>
      <c r="W205" s="12"/>
      <c r="AO205" s="5">
        <v>196</v>
      </c>
      <c r="AP205" s="77" t="s">
        <v>1432</v>
      </c>
      <c r="AQ205" s="14" t="s">
        <v>79</v>
      </c>
      <c r="AR205" s="15" t="s">
        <v>79</v>
      </c>
      <c r="AS205" s="15" t="s">
        <v>79</v>
      </c>
      <c r="AT205" s="16" t="s">
        <v>79</v>
      </c>
      <c r="AU205" s="15" t="s">
        <v>79</v>
      </c>
      <c r="AV205" s="17" t="s">
        <v>1433</v>
      </c>
      <c r="AW205" s="17">
        <v>24</v>
      </c>
      <c r="AX205" s="17">
        <v>60</v>
      </c>
      <c r="AY205" s="63" t="s">
        <v>410</v>
      </c>
      <c r="AZ205" s="63" t="s">
        <v>1241</v>
      </c>
      <c r="BA205" s="64">
        <v>2</v>
      </c>
      <c r="BB205" s="64">
        <v>1</v>
      </c>
      <c r="BC205" s="64" t="s">
        <v>79</v>
      </c>
      <c r="BD205" s="64" t="s">
        <v>425</v>
      </c>
      <c r="BE205" s="64" t="s">
        <v>94</v>
      </c>
      <c r="BF205" s="64" t="s">
        <v>1222</v>
      </c>
      <c r="BG205" s="64" t="b">
        <v>1</v>
      </c>
    </row>
    <row r="206" spans="2:59" s="5" customFormat="1" ht="12.75">
      <c r="B206"/>
      <c r="C206"/>
      <c r="D206"/>
      <c r="E206"/>
      <c r="F206"/>
      <c r="G206"/>
      <c r="H206"/>
      <c r="I206"/>
      <c r="J206"/>
      <c r="K206"/>
      <c r="L206"/>
      <c r="M206"/>
      <c r="N206"/>
      <c r="O206"/>
      <c r="P206"/>
      <c r="V206" s="12"/>
      <c r="W206" s="12"/>
      <c r="AO206" s="5">
        <v>197</v>
      </c>
      <c r="AP206" s="77" t="s">
        <v>1224</v>
      </c>
      <c r="AQ206" s="14" t="s">
        <v>79</v>
      </c>
      <c r="AR206" s="15" t="s">
        <v>79</v>
      </c>
      <c r="AS206" s="15" t="s">
        <v>79</v>
      </c>
      <c r="AT206" s="16" t="s">
        <v>79</v>
      </c>
      <c r="AU206" s="15" t="s">
        <v>79</v>
      </c>
      <c r="AV206" s="17" t="s">
        <v>79</v>
      </c>
      <c r="AW206" s="17">
        <v>24</v>
      </c>
      <c r="AX206" s="17">
        <v>60</v>
      </c>
      <c r="AY206" s="63" t="s">
        <v>410</v>
      </c>
      <c r="AZ206" s="63" t="s">
        <v>411</v>
      </c>
      <c r="BA206" s="64">
        <v>2</v>
      </c>
      <c r="BB206" s="64">
        <v>1</v>
      </c>
      <c r="BC206" s="64" t="s">
        <v>79</v>
      </c>
      <c r="BD206" s="64" t="s">
        <v>425</v>
      </c>
      <c r="BE206" s="64" t="s">
        <v>94</v>
      </c>
      <c r="BF206" s="64" t="s">
        <v>1211</v>
      </c>
      <c r="BG206" s="64" t="b">
        <v>1</v>
      </c>
    </row>
    <row r="207" spans="2:59" s="5" customFormat="1" ht="12.75">
      <c r="B207"/>
      <c r="C207"/>
      <c r="D207"/>
      <c r="E207"/>
      <c r="F207"/>
      <c r="G207"/>
      <c r="H207"/>
      <c r="I207"/>
      <c r="J207"/>
      <c r="K207"/>
      <c r="L207"/>
      <c r="M207"/>
      <c r="N207"/>
      <c r="O207"/>
      <c r="P207"/>
      <c r="V207" s="12"/>
      <c r="W207" s="12"/>
      <c r="AO207" s="5">
        <v>198</v>
      </c>
      <c r="AP207" s="77" t="s">
        <v>1225</v>
      </c>
      <c r="AQ207" s="14" t="s">
        <v>127</v>
      </c>
      <c r="AR207" s="15" t="s">
        <v>79</v>
      </c>
      <c r="AS207" s="15" t="s">
        <v>79</v>
      </c>
      <c r="AT207" s="16" t="s">
        <v>79</v>
      </c>
      <c r="AU207" s="15">
        <v>160</v>
      </c>
      <c r="AV207" s="17" t="s">
        <v>79</v>
      </c>
      <c r="AW207" s="17">
        <v>24</v>
      </c>
      <c r="AX207" s="17">
        <v>150</v>
      </c>
      <c r="AY207" s="63">
        <v>160</v>
      </c>
      <c r="AZ207" s="63">
        <v>60</v>
      </c>
      <c r="BA207" s="64" t="s">
        <v>79</v>
      </c>
      <c r="BB207" s="64">
        <v>2</v>
      </c>
      <c r="BC207" s="64" t="s">
        <v>79</v>
      </c>
      <c r="BD207" s="64" t="s">
        <v>425</v>
      </c>
      <c r="BE207" s="64" t="s">
        <v>94</v>
      </c>
      <c r="BF207" s="64" t="s">
        <v>79</v>
      </c>
      <c r="BG207" s="64" t="b">
        <v>1</v>
      </c>
    </row>
    <row r="208" spans="2:59" s="5" customFormat="1" ht="12.75">
      <c r="B208"/>
      <c r="C208"/>
      <c r="D208"/>
      <c r="E208"/>
      <c r="F208"/>
      <c r="G208"/>
      <c r="H208"/>
      <c r="I208"/>
      <c r="J208"/>
      <c r="K208"/>
      <c r="L208"/>
      <c r="M208"/>
      <c r="N208"/>
      <c r="O208"/>
      <c r="P208"/>
      <c r="V208" s="12"/>
      <c r="W208" s="12"/>
      <c r="AO208" s="5">
        <v>199</v>
      </c>
      <c r="AP208" s="77" t="s">
        <v>228</v>
      </c>
      <c r="AQ208" s="14" t="s">
        <v>127</v>
      </c>
      <c r="AR208" s="15" t="s">
        <v>79</v>
      </c>
      <c r="AS208" s="15" t="s">
        <v>79</v>
      </c>
      <c r="AT208" s="16" t="s">
        <v>79</v>
      </c>
      <c r="AU208" s="15">
        <v>90</v>
      </c>
      <c r="AV208" s="17" t="s">
        <v>79</v>
      </c>
      <c r="AW208" s="17">
        <v>24</v>
      </c>
      <c r="AX208" s="17">
        <v>150</v>
      </c>
      <c r="AY208" s="63">
        <v>90</v>
      </c>
      <c r="AZ208" s="63">
        <v>30</v>
      </c>
      <c r="BA208" s="64" t="s">
        <v>79</v>
      </c>
      <c r="BB208" s="64">
        <v>2</v>
      </c>
      <c r="BC208" s="64" t="s">
        <v>79</v>
      </c>
      <c r="BD208" s="64" t="s">
        <v>425</v>
      </c>
      <c r="BE208" s="64" t="s">
        <v>228</v>
      </c>
      <c r="BF208" s="64" t="s">
        <v>79</v>
      </c>
      <c r="BG208" s="64" t="b">
        <v>1</v>
      </c>
    </row>
    <row r="209" spans="2:59" s="5" customFormat="1" ht="12.75">
      <c r="B209"/>
      <c r="C209"/>
      <c r="D209"/>
      <c r="E209"/>
      <c r="F209"/>
      <c r="G209"/>
      <c r="H209"/>
      <c r="I209"/>
      <c r="J209"/>
      <c r="K209"/>
      <c r="L209"/>
      <c r="M209"/>
      <c r="N209"/>
      <c r="O209"/>
      <c r="P209"/>
      <c r="V209" s="12"/>
      <c r="W209" s="12"/>
      <c r="AO209" s="5">
        <v>200</v>
      </c>
      <c r="AP209" s="77" t="s">
        <v>149</v>
      </c>
      <c r="AQ209" s="14" t="s">
        <v>127</v>
      </c>
      <c r="AR209" s="15" t="s">
        <v>109</v>
      </c>
      <c r="AS209" s="15" t="s">
        <v>79</v>
      </c>
      <c r="AT209" s="16" t="s">
        <v>79</v>
      </c>
      <c r="AU209" s="15">
        <v>160</v>
      </c>
      <c r="AV209" s="17" t="s">
        <v>79</v>
      </c>
      <c r="AW209" s="17">
        <v>120</v>
      </c>
      <c r="AX209" s="17">
        <v>75</v>
      </c>
      <c r="AY209" s="63">
        <v>160</v>
      </c>
      <c r="AZ209" s="63">
        <v>30</v>
      </c>
      <c r="BA209" s="64" t="s">
        <v>79</v>
      </c>
      <c r="BB209" s="64">
        <v>2</v>
      </c>
      <c r="BC209" s="64" t="s">
        <v>79</v>
      </c>
      <c r="BD209" s="64" t="s">
        <v>425</v>
      </c>
      <c r="BE209" s="64" t="s">
        <v>149</v>
      </c>
      <c r="BF209" s="64" t="s">
        <v>79</v>
      </c>
      <c r="BG209" s="64" t="b">
        <v>1</v>
      </c>
    </row>
    <row r="210" spans="2:59" s="5" customFormat="1" ht="12.75">
      <c r="B210"/>
      <c r="C210"/>
      <c r="D210"/>
      <c r="E210"/>
      <c r="F210"/>
      <c r="G210"/>
      <c r="H210"/>
      <c r="I210"/>
      <c r="J210"/>
      <c r="K210"/>
      <c r="L210"/>
      <c r="M210"/>
      <c r="N210"/>
      <c r="O210"/>
      <c r="P210"/>
      <c r="V210" s="12"/>
      <c r="W210" s="12"/>
      <c r="AO210" s="5">
        <v>201</v>
      </c>
      <c r="AP210" s="77" t="s">
        <v>1434</v>
      </c>
      <c r="AQ210" s="14" t="s">
        <v>127</v>
      </c>
      <c r="AR210" s="15" t="s">
        <v>79</v>
      </c>
      <c r="AS210" s="15" t="s">
        <v>79</v>
      </c>
      <c r="AT210" s="16" t="s">
        <v>79</v>
      </c>
      <c r="AU210" s="15">
        <v>160</v>
      </c>
      <c r="AV210" s="17" t="s">
        <v>79</v>
      </c>
      <c r="AW210" s="17">
        <v>24</v>
      </c>
      <c r="AX210" s="17">
        <v>150</v>
      </c>
      <c r="AY210" s="63">
        <v>160</v>
      </c>
      <c r="AZ210" s="63">
        <v>60</v>
      </c>
      <c r="BA210" s="64" t="s">
        <v>79</v>
      </c>
      <c r="BB210" s="64">
        <v>2</v>
      </c>
      <c r="BC210" s="64" t="s">
        <v>79</v>
      </c>
      <c r="BD210" s="64" t="s">
        <v>425</v>
      </c>
      <c r="BE210" s="64" t="s">
        <v>94</v>
      </c>
      <c r="BF210" s="64" t="s">
        <v>1222</v>
      </c>
      <c r="BG210" s="64" t="b">
        <v>1</v>
      </c>
    </row>
    <row r="211" spans="2:59" s="5" customFormat="1" ht="12.75">
      <c r="B211"/>
      <c r="C211"/>
      <c r="D211"/>
      <c r="E211"/>
      <c r="F211"/>
      <c r="G211"/>
      <c r="H211"/>
      <c r="I211"/>
      <c r="J211"/>
      <c r="K211"/>
      <c r="L211"/>
      <c r="M211"/>
      <c r="N211"/>
      <c r="O211"/>
      <c r="P211"/>
      <c r="V211" s="12"/>
      <c r="W211" s="12"/>
      <c r="AO211" s="5">
        <v>202</v>
      </c>
      <c r="AP211" s="77" t="s">
        <v>1435</v>
      </c>
      <c r="AQ211" s="14" t="s">
        <v>127</v>
      </c>
      <c r="AR211" s="15" t="s">
        <v>109</v>
      </c>
      <c r="AS211" s="15" t="s">
        <v>79</v>
      </c>
      <c r="AT211" s="16" t="s">
        <v>79</v>
      </c>
      <c r="AU211" s="15">
        <v>160</v>
      </c>
      <c r="AV211" s="17" t="s">
        <v>79</v>
      </c>
      <c r="AW211" s="17">
        <v>120</v>
      </c>
      <c r="AX211" s="17">
        <v>75</v>
      </c>
      <c r="AY211" s="63">
        <v>160</v>
      </c>
      <c r="AZ211" s="63">
        <v>30</v>
      </c>
      <c r="BA211" s="64" t="s">
        <v>79</v>
      </c>
      <c r="BB211" s="64">
        <v>2</v>
      </c>
      <c r="BC211" s="64" t="s">
        <v>79</v>
      </c>
      <c r="BD211" s="64" t="s">
        <v>425</v>
      </c>
      <c r="BE211" s="64" t="s">
        <v>149</v>
      </c>
      <c r="BF211" s="64" t="s">
        <v>79</v>
      </c>
      <c r="BG211" s="64" t="b">
        <v>1</v>
      </c>
    </row>
    <row r="212" spans="2:59" s="5" customFormat="1" ht="12.75">
      <c r="B212"/>
      <c r="C212"/>
      <c r="D212"/>
      <c r="E212"/>
      <c r="F212"/>
      <c r="G212"/>
      <c r="H212"/>
      <c r="I212"/>
      <c r="J212"/>
      <c r="K212"/>
      <c r="L212"/>
      <c r="M212"/>
      <c r="N212"/>
      <c r="O212"/>
      <c r="P212"/>
      <c r="V212" s="12"/>
      <c r="W212" s="12"/>
      <c r="AO212" s="5">
        <v>203</v>
      </c>
      <c r="AP212" s="77" t="s">
        <v>1436</v>
      </c>
      <c r="AQ212" s="14" t="s">
        <v>127</v>
      </c>
      <c r="AR212" s="15" t="s">
        <v>79</v>
      </c>
      <c r="AS212" s="15" t="s">
        <v>79</v>
      </c>
      <c r="AT212" s="16" t="s">
        <v>79</v>
      </c>
      <c r="AU212" s="15">
        <v>90</v>
      </c>
      <c r="AV212" s="17" t="s">
        <v>79</v>
      </c>
      <c r="AW212" s="17">
        <v>24</v>
      </c>
      <c r="AX212" s="17">
        <v>150</v>
      </c>
      <c r="AY212" s="63">
        <v>90</v>
      </c>
      <c r="AZ212" s="63">
        <v>30</v>
      </c>
      <c r="BA212" s="64" t="s">
        <v>79</v>
      </c>
      <c r="BB212" s="64">
        <v>2</v>
      </c>
      <c r="BC212" s="64" t="s">
        <v>79</v>
      </c>
      <c r="BD212" s="64" t="s">
        <v>425</v>
      </c>
      <c r="BE212" s="64" t="s">
        <v>94</v>
      </c>
      <c r="BF212" s="64" t="s">
        <v>1227</v>
      </c>
      <c r="BG212" s="64" t="b">
        <v>1</v>
      </c>
    </row>
    <row r="213" spans="2:59" s="5" customFormat="1" ht="12.75">
      <c r="B213"/>
      <c r="C213"/>
      <c r="D213"/>
      <c r="E213"/>
      <c r="F213"/>
      <c r="G213"/>
      <c r="H213"/>
      <c r="I213"/>
      <c r="J213"/>
      <c r="K213"/>
      <c r="L213"/>
      <c r="M213"/>
      <c r="N213"/>
      <c r="O213"/>
      <c r="P213"/>
      <c r="V213" s="12"/>
      <c r="W213" s="12"/>
      <c r="AO213" s="5">
        <v>204</v>
      </c>
      <c r="AP213" s="77" t="s">
        <v>1437</v>
      </c>
      <c r="AQ213" s="14" t="s">
        <v>127</v>
      </c>
      <c r="AR213" s="15" t="s">
        <v>109</v>
      </c>
      <c r="AS213" s="15" t="s">
        <v>93</v>
      </c>
      <c r="AT213" s="16" t="s">
        <v>79</v>
      </c>
      <c r="AU213" s="15">
        <v>90</v>
      </c>
      <c r="AV213" s="17">
        <v>7</v>
      </c>
      <c r="AW213" s="17">
        <v>120</v>
      </c>
      <c r="AX213" s="17">
        <v>150</v>
      </c>
      <c r="AY213" s="63">
        <v>90</v>
      </c>
      <c r="AZ213" s="63">
        <v>120</v>
      </c>
      <c r="BA213" s="64">
        <v>1</v>
      </c>
      <c r="BB213" s="64">
        <v>2</v>
      </c>
      <c r="BC213" s="64" t="s">
        <v>1215</v>
      </c>
      <c r="BD213" s="64" t="s">
        <v>425</v>
      </c>
      <c r="BE213" s="64" t="s">
        <v>94</v>
      </c>
      <c r="BF213" s="64" t="s">
        <v>79</v>
      </c>
      <c r="BG213" s="64" t="b">
        <v>1</v>
      </c>
    </row>
    <row r="214" spans="2:59" s="5" customFormat="1" ht="12.75">
      <c r="B214"/>
      <c r="C214"/>
      <c r="D214"/>
      <c r="E214"/>
      <c r="F214"/>
      <c r="G214"/>
      <c r="H214"/>
      <c r="I214"/>
      <c r="J214"/>
      <c r="K214"/>
      <c r="L214"/>
      <c r="M214"/>
      <c r="N214"/>
      <c r="O214"/>
      <c r="P214"/>
      <c r="V214" s="12"/>
      <c r="W214" s="12"/>
      <c r="AO214" s="5">
        <v>205</v>
      </c>
      <c r="AP214" s="77" t="s">
        <v>1226</v>
      </c>
      <c r="AQ214" s="14" t="s">
        <v>127</v>
      </c>
      <c r="AR214" s="15" t="s">
        <v>109</v>
      </c>
      <c r="AS214" s="15" t="s">
        <v>93</v>
      </c>
      <c r="AT214" s="16" t="s">
        <v>79</v>
      </c>
      <c r="AU214" s="15">
        <v>90</v>
      </c>
      <c r="AV214" s="17">
        <v>7</v>
      </c>
      <c r="AW214" s="17">
        <v>120</v>
      </c>
      <c r="AX214" s="17">
        <v>150</v>
      </c>
      <c r="AY214" s="63">
        <v>90</v>
      </c>
      <c r="AZ214" s="63">
        <v>120</v>
      </c>
      <c r="BA214" s="64">
        <v>1</v>
      </c>
      <c r="BB214" s="64">
        <v>2</v>
      </c>
      <c r="BC214" s="64" t="s">
        <v>79</v>
      </c>
      <c r="BD214" s="64" t="s">
        <v>425</v>
      </c>
      <c r="BE214" s="64" t="s">
        <v>94</v>
      </c>
      <c r="BF214" s="64" t="s">
        <v>1227</v>
      </c>
      <c r="BG214" s="64" t="b">
        <v>1</v>
      </c>
    </row>
    <row r="215" spans="2:59" s="5" customFormat="1" ht="12.75">
      <c r="B215"/>
      <c r="C215"/>
      <c r="D215"/>
      <c r="E215"/>
      <c r="F215"/>
      <c r="G215"/>
      <c r="H215"/>
      <c r="I215"/>
      <c r="J215"/>
      <c r="K215"/>
      <c r="L215"/>
      <c r="M215"/>
      <c r="N215"/>
      <c r="O215"/>
      <c r="P215"/>
      <c r="V215" s="12"/>
      <c r="W215" s="12"/>
      <c r="AO215" s="5">
        <v>206</v>
      </c>
      <c r="AP215" s="77" t="s">
        <v>1228</v>
      </c>
      <c r="AQ215" s="14" t="s">
        <v>127</v>
      </c>
      <c r="AR215" s="15" t="s">
        <v>79</v>
      </c>
      <c r="AS215" s="15" t="s">
        <v>93</v>
      </c>
      <c r="AT215" s="16" t="s">
        <v>79</v>
      </c>
      <c r="AU215" s="15">
        <v>160</v>
      </c>
      <c r="AV215" s="17" t="s">
        <v>79</v>
      </c>
      <c r="AW215" s="17">
        <v>24</v>
      </c>
      <c r="AX215" s="17">
        <v>150</v>
      </c>
      <c r="AY215" s="63">
        <v>160</v>
      </c>
      <c r="AZ215" s="63">
        <v>60</v>
      </c>
      <c r="BA215" s="64">
        <v>1</v>
      </c>
      <c r="BB215" s="64">
        <v>2</v>
      </c>
      <c r="BC215" s="64" t="s">
        <v>79</v>
      </c>
      <c r="BD215" s="64" t="s">
        <v>425</v>
      </c>
      <c r="BE215" s="64" t="s">
        <v>265</v>
      </c>
      <c r="BF215" s="64" t="s">
        <v>79</v>
      </c>
      <c r="BG215" s="64" t="b">
        <v>1</v>
      </c>
    </row>
    <row r="216" spans="2:59" s="5" customFormat="1" ht="12.75">
      <c r="B216"/>
      <c r="C216"/>
      <c r="D216"/>
      <c r="E216"/>
      <c r="F216"/>
      <c r="G216"/>
      <c r="H216"/>
      <c r="I216"/>
      <c r="J216"/>
      <c r="K216"/>
      <c r="L216"/>
      <c r="M216"/>
      <c r="N216"/>
      <c r="O216"/>
      <c r="P216"/>
      <c r="V216" s="12"/>
      <c r="W216" s="12"/>
      <c r="AO216" s="5">
        <v>207</v>
      </c>
      <c r="AP216" s="77" t="s">
        <v>144</v>
      </c>
      <c r="AQ216" s="14" t="s">
        <v>127</v>
      </c>
      <c r="AR216" s="15" t="s">
        <v>79</v>
      </c>
      <c r="AS216" s="15" t="s">
        <v>79</v>
      </c>
      <c r="AT216" s="16" t="s">
        <v>79</v>
      </c>
      <c r="AU216" s="15" t="s">
        <v>172</v>
      </c>
      <c r="AV216" s="17" t="s">
        <v>79</v>
      </c>
      <c r="AW216" s="17">
        <v>24</v>
      </c>
      <c r="AX216" s="17">
        <v>75</v>
      </c>
      <c r="AY216" s="63" t="s">
        <v>410</v>
      </c>
      <c r="AZ216" s="63" t="s">
        <v>498</v>
      </c>
      <c r="BA216" s="64" t="s">
        <v>79</v>
      </c>
      <c r="BB216" s="64">
        <v>2</v>
      </c>
      <c r="BC216" s="64" t="s">
        <v>79</v>
      </c>
      <c r="BD216" s="64" t="s">
        <v>425</v>
      </c>
      <c r="BE216" s="64" t="s">
        <v>144</v>
      </c>
      <c r="BF216" s="64" t="s">
        <v>79</v>
      </c>
      <c r="BG216" s="64" t="b">
        <v>1</v>
      </c>
    </row>
    <row r="217" spans="2:59" s="5" customFormat="1" ht="12.75">
      <c r="B217"/>
      <c r="C217"/>
      <c r="D217"/>
      <c r="E217"/>
      <c r="F217"/>
      <c r="G217"/>
      <c r="H217"/>
      <c r="I217"/>
      <c r="J217"/>
      <c r="K217"/>
      <c r="L217"/>
      <c r="M217"/>
      <c r="N217"/>
      <c r="O217"/>
      <c r="P217"/>
      <c r="V217" s="12"/>
      <c r="W217" s="12"/>
      <c r="AO217" s="5">
        <v>208</v>
      </c>
      <c r="AP217" s="77" t="s">
        <v>127</v>
      </c>
      <c r="AQ217" s="14" t="s">
        <v>127</v>
      </c>
      <c r="AR217" s="15" t="s">
        <v>79</v>
      </c>
      <c r="AS217" s="15" t="s">
        <v>79</v>
      </c>
      <c r="AT217" s="16" t="s">
        <v>79</v>
      </c>
      <c r="AU217" s="15" t="s">
        <v>172</v>
      </c>
      <c r="AV217" s="17" t="s">
        <v>79</v>
      </c>
      <c r="AW217" s="17">
        <v>24</v>
      </c>
      <c r="AX217" s="17">
        <v>150</v>
      </c>
      <c r="AY217" s="63" t="s">
        <v>410</v>
      </c>
      <c r="AZ217" s="63" t="s">
        <v>411</v>
      </c>
      <c r="BA217" s="64" t="s">
        <v>79</v>
      </c>
      <c r="BB217" s="64">
        <v>2</v>
      </c>
      <c r="BC217" s="64" t="s">
        <v>1215</v>
      </c>
      <c r="BD217" s="64" t="s">
        <v>425</v>
      </c>
      <c r="BE217" s="64" t="s">
        <v>127</v>
      </c>
      <c r="BF217" s="64" t="s">
        <v>1229</v>
      </c>
      <c r="BG217" s="64" t="b">
        <v>1</v>
      </c>
    </row>
    <row r="218" spans="2:59" s="5" customFormat="1" ht="12.75">
      <c r="B218"/>
      <c r="C218"/>
      <c r="D218"/>
      <c r="E218"/>
      <c r="F218"/>
      <c r="G218"/>
      <c r="H218"/>
      <c r="I218"/>
      <c r="J218"/>
      <c r="K218"/>
      <c r="L218"/>
      <c r="M218"/>
      <c r="N218"/>
      <c r="O218"/>
      <c r="P218"/>
      <c r="V218" s="12"/>
      <c r="W218" s="12"/>
      <c r="AO218" s="5">
        <v>209</v>
      </c>
      <c r="AP218" s="77" t="s">
        <v>1438</v>
      </c>
      <c r="AQ218" s="14" t="s">
        <v>127</v>
      </c>
      <c r="AR218" s="15" t="s">
        <v>79</v>
      </c>
      <c r="AS218" s="15" t="s">
        <v>79</v>
      </c>
      <c r="AT218" s="16" t="s">
        <v>79</v>
      </c>
      <c r="AU218" s="15" t="s">
        <v>172</v>
      </c>
      <c r="AV218" s="17" t="s">
        <v>79</v>
      </c>
      <c r="AW218" s="17">
        <v>24</v>
      </c>
      <c r="AX218" s="17">
        <v>75</v>
      </c>
      <c r="AY218" s="63" t="s">
        <v>410</v>
      </c>
      <c r="AZ218" s="63" t="s">
        <v>498</v>
      </c>
      <c r="BA218" s="64" t="s">
        <v>79</v>
      </c>
      <c r="BB218" s="64">
        <v>2</v>
      </c>
      <c r="BC218" s="64" t="s">
        <v>79</v>
      </c>
      <c r="BD218" s="64" t="s">
        <v>425</v>
      </c>
      <c r="BE218" s="64" t="s">
        <v>144</v>
      </c>
      <c r="BF218" s="64" t="s">
        <v>79</v>
      </c>
      <c r="BG218" s="64" t="b">
        <v>1</v>
      </c>
    </row>
    <row r="219" spans="2:59" s="5" customFormat="1" ht="12.75">
      <c r="B219"/>
      <c r="C219"/>
      <c r="D219"/>
      <c r="E219"/>
      <c r="F219"/>
      <c r="G219"/>
      <c r="H219"/>
      <c r="I219"/>
      <c r="J219"/>
      <c r="K219"/>
      <c r="L219"/>
      <c r="M219"/>
      <c r="N219"/>
      <c r="O219"/>
      <c r="P219"/>
      <c r="V219" s="12"/>
      <c r="W219" s="12"/>
      <c r="AO219" s="5">
        <v>210</v>
      </c>
      <c r="AP219" s="77" t="s">
        <v>1230</v>
      </c>
      <c r="AQ219" s="14" t="s">
        <v>127</v>
      </c>
      <c r="AR219" s="15" t="s">
        <v>79</v>
      </c>
      <c r="AS219" s="15" t="s">
        <v>79</v>
      </c>
      <c r="AT219" s="16" t="s">
        <v>79</v>
      </c>
      <c r="AU219" s="15" t="s">
        <v>172</v>
      </c>
      <c r="AV219" s="17" t="s">
        <v>79</v>
      </c>
      <c r="AW219" s="17">
        <v>24</v>
      </c>
      <c r="AX219" s="17">
        <v>150</v>
      </c>
      <c r="AY219" s="63" t="s">
        <v>410</v>
      </c>
      <c r="AZ219" s="63" t="s">
        <v>327</v>
      </c>
      <c r="BA219" s="64" t="s">
        <v>79</v>
      </c>
      <c r="BB219" s="64">
        <v>2</v>
      </c>
      <c r="BC219" s="64" t="s">
        <v>79</v>
      </c>
      <c r="BD219" s="64" t="s">
        <v>425</v>
      </c>
      <c r="BE219" s="64" t="s">
        <v>1230</v>
      </c>
      <c r="BF219" s="64" t="s">
        <v>79</v>
      </c>
      <c r="BG219" s="64" t="b">
        <v>1</v>
      </c>
    </row>
    <row r="220" spans="2:59" s="5" customFormat="1" ht="12.75">
      <c r="B220"/>
      <c r="C220"/>
      <c r="D220"/>
      <c r="E220"/>
      <c r="F220"/>
      <c r="G220"/>
      <c r="H220"/>
      <c r="I220"/>
      <c r="J220"/>
      <c r="K220"/>
      <c r="L220"/>
      <c r="M220"/>
      <c r="N220"/>
      <c r="O220"/>
      <c r="P220"/>
      <c r="V220" s="12"/>
      <c r="W220" s="12"/>
      <c r="AO220" s="5">
        <v>211</v>
      </c>
      <c r="AP220" s="77" t="s">
        <v>1439</v>
      </c>
      <c r="AQ220" s="14" t="s">
        <v>127</v>
      </c>
      <c r="AR220" s="15" t="s">
        <v>79</v>
      </c>
      <c r="AS220" s="15" t="s">
        <v>79</v>
      </c>
      <c r="AT220" s="16" t="s">
        <v>79</v>
      </c>
      <c r="AU220" s="15" t="s">
        <v>172</v>
      </c>
      <c r="AV220" s="17" t="s">
        <v>79</v>
      </c>
      <c r="AW220" s="17">
        <v>24</v>
      </c>
      <c r="AX220" s="17">
        <v>150</v>
      </c>
      <c r="AY220" s="63" t="s">
        <v>410</v>
      </c>
      <c r="AZ220" s="63" t="s">
        <v>411</v>
      </c>
      <c r="BA220" s="64" t="s">
        <v>79</v>
      </c>
      <c r="BB220" s="64">
        <v>2</v>
      </c>
      <c r="BC220" s="64" t="s">
        <v>79</v>
      </c>
      <c r="BD220" s="64" t="s">
        <v>425</v>
      </c>
      <c r="BE220" s="64" t="s">
        <v>94</v>
      </c>
      <c r="BF220" s="64" t="s">
        <v>1227</v>
      </c>
      <c r="BG220" s="64" t="b">
        <v>1</v>
      </c>
    </row>
    <row r="221" spans="2:59" s="5" customFormat="1" ht="12.75">
      <c r="B221"/>
      <c r="C221"/>
      <c r="D221"/>
      <c r="E221"/>
      <c r="F221"/>
      <c r="G221"/>
      <c r="H221"/>
      <c r="I221"/>
      <c r="J221"/>
      <c r="K221"/>
      <c r="L221"/>
      <c r="M221"/>
      <c r="N221"/>
      <c r="O221"/>
      <c r="P221"/>
      <c r="V221" s="12"/>
      <c r="W221" s="12"/>
      <c r="AO221" s="5">
        <v>212</v>
      </c>
      <c r="AP221" s="77" t="s">
        <v>1440</v>
      </c>
      <c r="AQ221" s="14" t="s">
        <v>127</v>
      </c>
      <c r="AR221" s="15" t="s">
        <v>79</v>
      </c>
      <c r="AS221" s="15" t="s">
        <v>132</v>
      </c>
      <c r="AT221" s="16" t="s">
        <v>79</v>
      </c>
      <c r="AU221" s="15" t="s">
        <v>172</v>
      </c>
      <c r="AV221" s="17" t="s">
        <v>79</v>
      </c>
      <c r="AW221" s="17">
        <v>24</v>
      </c>
      <c r="AX221" s="17">
        <v>150</v>
      </c>
      <c r="AY221" s="63" t="s">
        <v>410</v>
      </c>
      <c r="AZ221" s="63" t="s">
        <v>411</v>
      </c>
      <c r="BA221" s="64">
        <v>2</v>
      </c>
      <c r="BB221" s="64">
        <v>2</v>
      </c>
      <c r="BC221" s="64" t="s">
        <v>1215</v>
      </c>
      <c r="BD221" s="64" t="s">
        <v>425</v>
      </c>
      <c r="BE221" s="64" t="s">
        <v>265</v>
      </c>
      <c r="BF221" s="64" t="s">
        <v>79</v>
      </c>
      <c r="BG221" s="64" t="b">
        <v>1</v>
      </c>
    </row>
    <row r="222" spans="2:59" s="5" customFormat="1" ht="12.75">
      <c r="B222"/>
      <c r="C222"/>
      <c r="D222"/>
      <c r="E222"/>
      <c r="F222"/>
      <c r="G222"/>
      <c r="H222"/>
      <c r="I222"/>
      <c r="J222"/>
      <c r="K222"/>
      <c r="L222"/>
      <c r="M222"/>
      <c r="N222"/>
      <c r="O222"/>
      <c r="P222"/>
      <c r="V222" s="12"/>
      <c r="W222" s="12"/>
      <c r="AO222" s="5">
        <v>213</v>
      </c>
      <c r="AP222" s="77" t="s">
        <v>265</v>
      </c>
      <c r="AQ222" s="14" t="s">
        <v>127</v>
      </c>
      <c r="AR222" s="15" t="s">
        <v>79</v>
      </c>
      <c r="AS222" s="15" t="s">
        <v>132</v>
      </c>
      <c r="AT222" s="16" t="s">
        <v>79</v>
      </c>
      <c r="AU222" s="15" t="s">
        <v>172</v>
      </c>
      <c r="AV222" s="17" t="s">
        <v>79</v>
      </c>
      <c r="AW222" s="17">
        <v>24</v>
      </c>
      <c r="AX222" s="17">
        <v>150</v>
      </c>
      <c r="AY222" s="63" t="s">
        <v>410</v>
      </c>
      <c r="AZ222" s="63" t="s">
        <v>411</v>
      </c>
      <c r="BA222" s="64">
        <v>2</v>
      </c>
      <c r="BB222" s="64">
        <v>2</v>
      </c>
      <c r="BC222" s="64" t="s">
        <v>79</v>
      </c>
      <c r="BD222" s="64" t="s">
        <v>425</v>
      </c>
      <c r="BE222" s="64" t="s">
        <v>265</v>
      </c>
      <c r="BF222" s="64" t="s">
        <v>79</v>
      </c>
      <c r="BG222" s="64" t="b">
        <v>1</v>
      </c>
    </row>
    <row r="223" spans="2:59" s="5" customFormat="1" ht="12.75">
      <c r="B223"/>
      <c r="C223"/>
      <c r="D223"/>
      <c r="E223"/>
      <c r="F223"/>
      <c r="G223"/>
      <c r="H223"/>
      <c r="I223"/>
      <c r="J223"/>
      <c r="K223"/>
      <c r="L223"/>
      <c r="M223"/>
      <c r="N223"/>
      <c r="O223"/>
      <c r="P223"/>
      <c r="V223" s="12"/>
      <c r="W223" s="12"/>
      <c r="AO223" s="5">
        <v>214</v>
      </c>
      <c r="AP223" s="77" t="s">
        <v>1231</v>
      </c>
      <c r="AQ223" s="14" t="s">
        <v>79</v>
      </c>
      <c r="AR223" s="15" t="s">
        <v>79</v>
      </c>
      <c r="AS223" s="15" t="s">
        <v>79</v>
      </c>
      <c r="AT223" s="16" t="s">
        <v>79</v>
      </c>
      <c r="AU223" s="15" t="s">
        <v>79</v>
      </c>
      <c r="AV223" s="17" t="s">
        <v>79</v>
      </c>
      <c r="AW223" s="17">
        <v>24</v>
      </c>
      <c r="AX223" s="17">
        <v>60</v>
      </c>
      <c r="AY223" s="63" t="s">
        <v>410</v>
      </c>
      <c r="AZ223" s="63" t="s">
        <v>411</v>
      </c>
      <c r="BA223" s="64" t="s">
        <v>79</v>
      </c>
      <c r="BB223" s="64">
        <v>2</v>
      </c>
      <c r="BC223" s="64" t="s">
        <v>79</v>
      </c>
      <c r="BD223" s="64" t="s">
        <v>425</v>
      </c>
      <c r="BE223" s="64" t="s">
        <v>94</v>
      </c>
      <c r="BF223" s="64" t="s">
        <v>79</v>
      </c>
      <c r="BG223" s="64" t="b">
        <v>1</v>
      </c>
    </row>
    <row r="224" spans="2:59" s="5" customFormat="1" ht="12.75">
      <c r="B224"/>
      <c r="C224"/>
      <c r="D224"/>
      <c r="E224"/>
      <c r="F224"/>
      <c r="G224"/>
      <c r="H224"/>
      <c r="I224"/>
      <c r="J224"/>
      <c r="K224"/>
      <c r="L224"/>
      <c r="M224"/>
      <c r="N224"/>
      <c r="O224"/>
      <c r="P224"/>
      <c r="V224" s="12"/>
      <c r="W224" s="12"/>
      <c r="AO224" s="5">
        <v>215</v>
      </c>
      <c r="AP224" s="77" t="s">
        <v>1441</v>
      </c>
      <c r="AQ224" s="14" t="s">
        <v>124</v>
      </c>
      <c r="AR224" s="15" t="s">
        <v>109</v>
      </c>
      <c r="AS224" s="15" t="s">
        <v>79</v>
      </c>
      <c r="AT224" s="16" t="s">
        <v>79</v>
      </c>
      <c r="AU224" s="15">
        <v>160</v>
      </c>
      <c r="AV224" s="17" t="s">
        <v>79</v>
      </c>
      <c r="AW224" s="17">
        <v>120</v>
      </c>
      <c r="AX224" s="17">
        <v>300</v>
      </c>
      <c r="AY224" s="63">
        <v>160</v>
      </c>
      <c r="AZ224" s="63">
        <v>120</v>
      </c>
      <c r="BA224" s="64" t="s">
        <v>79</v>
      </c>
      <c r="BB224" s="64">
        <v>1</v>
      </c>
      <c r="BC224" s="64" t="s">
        <v>79</v>
      </c>
      <c r="BD224" s="64" t="s">
        <v>425</v>
      </c>
      <c r="BE224" s="64" t="s">
        <v>94</v>
      </c>
      <c r="BF224" s="64" t="s">
        <v>79</v>
      </c>
      <c r="BG224" s="64" t="b">
        <v>1</v>
      </c>
    </row>
    <row r="225" spans="2:59" s="5" customFormat="1" ht="12.75">
      <c r="B225"/>
      <c r="C225"/>
      <c r="D225"/>
      <c r="E225"/>
      <c r="F225"/>
      <c r="G225"/>
      <c r="H225"/>
      <c r="I225"/>
      <c r="J225"/>
      <c r="K225"/>
      <c r="L225"/>
      <c r="M225"/>
      <c r="N225"/>
      <c r="O225"/>
      <c r="P225"/>
      <c r="V225" s="12"/>
      <c r="W225" s="12"/>
      <c r="AO225" s="5">
        <v>216</v>
      </c>
      <c r="AP225" s="77" t="s">
        <v>1232</v>
      </c>
      <c r="AQ225" s="14" t="s">
        <v>124</v>
      </c>
      <c r="AR225" s="15" t="s">
        <v>79</v>
      </c>
      <c r="AS225" s="15" t="s">
        <v>93</v>
      </c>
      <c r="AT225" s="16" t="s">
        <v>79</v>
      </c>
      <c r="AU225" s="15">
        <v>90</v>
      </c>
      <c r="AV225" s="17">
        <v>7</v>
      </c>
      <c r="AW225" s="17">
        <v>24</v>
      </c>
      <c r="AX225" s="17">
        <v>300</v>
      </c>
      <c r="AY225" s="63">
        <v>90</v>
      </c>
      <c r="AZ225" s="63">
        <v>60</v>
      </c>
      <c r="BA225" s="64">
        <v>1</v>
      </c>
      <c r="BB225" s="64">
        <v>1</v>
      </c>
      <c r="BC225" s="64" t="s">
        <v>79</v>
      </c>
      <c r="BD225" s="64" t="s">
        <v>425</v>
      </c>
      <c r="BE225" s="64" t="s">
        <v>513</v>
      </c>
      <c r="BF225" s="64" t="s">
        <v>79</v>
      </c>
      <c r="BG225" s="64" t="b">
        <v>1</v>
      </c>
    </row>
    <row r="226" spans="2:59" s="5" customFormat="1" ht="12.75">
      <c r="B226"/>
      <c r="C226"/>
      <c r="D226"/>
      <c r="E226"/>
      <c r="F226"/>
      <c r="G226"/>
      <c r="H226"/>
      <c r="I226"/>
      <c r="J226"/>
      <c r="K226"/>
      <c r="L226"/>
      <c r="M226"/>
      <c r="N226"/>
      <c r="O226"/>
      <c r="P226"/>
      <c r="V226" s="12"/>
      <c r="W226" s="12"/>
      <c r="AO226" s="5">
        <v>217</v>
      </c>
      <c r="AP226" s="77" t="s">
        <v>1233</v>
      </c>
      <c r="AQ226" s="14" t="s">
        <v>124</v>
      </c>
      <c r="AR226" s="15" t="s">
        <v>79</v>
      </c>
      <c r="AS226" s="15" t="s">
        <v>79</v>
      </c>
      <c r="AT226" s="16" t="s">
        <v>79</v>
      </c>
      <c r="AU226" s="15" t="s">
        <v>172</v>
      </c>
      <c r="AV226" s="17" t="s">
        <v>79</v>
      </c>
      <c r="AW226" s="17">
        <v>24</v>
      </c>
      <c r="AX226" s="17">
        <v>300</v>
      </c>
      <c r="AY226" s="63" t="s">
        <v>410</v>
      </c>
      <c r="AZ226" s="63" t="s">
        <v>327</v>
      </c>
      <c r="BA226" s="64" t="s">
        <v>79</v>
      </c>
      <c r="BB226" s="64">
        <v>1</v>
      </c>
      <c r="BC226" s="64" t="s">
        <v>79</v>
      </c>
      <c r="BD226" s="64" t="s">
        <v>425</v>
      </c>
      <c r="BE226" s="64" t="s">
        <v>124</v>
      </c>
      <c r="BF226" s="64" t="s">
        <v>79</v>
      </c>
      <c r="BG226" s="64" t="b">
        <v>1</v>
      </c>
    </row>
    <row r="227" spans="2:59" s="5" customFormat="1" ht="12.75">
      <c r="B227"/>
      <c r="C227"/>
      <c r="D227"/>
      <c r="E227"/>
      <c r="F227"/>
      <c r="G227"/>
      <c r="H227"/>
      <c r="I227"/>
      <c r="J227"/>
      <c r="K227"/>
      <c r="L227"/>
      <c r="M227"/>
      <c r="N227"/>
      <c r="O227"/>
      <c r="P227"/>
      <c r="V227" s="12"/>
      <c r="W227" s="12"/>
      <c r="AO227" s="5">
        <v>218</v>
      </c>
      <c r="AP227" s="77" t="s">
        <v>1442</v>
      </c>
      <c r="AQ227" s="14" t="s">
        <v>124</v>
      </c>
      <c r="AR227" s="15" t="s">
        <v>109</v>
      </c>
      <c r="AS227" s="15" t="s">
        <v>79</v>
      </c>
      <c r="AT227" s="16" t="s">
        <v>79</v>
      </c>
      <c r="AU227" s="15" t="s">
        <v>172</v>
      </c>
      <c r="AV227" s="17" t="s">
        <v>79</v>
      </c>
      <c r="AW227" s="17">
        <v>120</v>
      </c>
      <c r="AX227" s="17">
        <v>300</v>
      </c>
      <c r="AY227" s="63" t="s">
        <v>410</v>
      </c>
      <c r="AZ227" s="63" t="s">
        <v>327</v>
      </c>
      <c r="BA227" s="64" t="s">
        <v>79</v>
      </c>
      <c r="BB227" s="64">
        <v>1</v>
      </c>
      <c r="BC227" s="64" t="s">
        <v>1215</v>
      </c>
      <c r="BD227" s="64" t="s">
        <v>425</v>
      </c>
      <c r="BE227" s="64" t="s">
        <v>94</v>
      </c>
      <c r="BF227" s="64" t="s">
        <v>1443</v>
      </c>
      <c r="BG227" s="64" t="b">
        <v>1</v>
      </c>
    </row>
    <row r="228" spans="2:59" s="5" customFormat="1" ht="12.75">
      <c r="B228"/>
      <c r="C228"/>
      <c r="D228"/>
      <c r="E228"/>
      <c r="F228"/>
      <c r="G228"/>
      <c r="H228"/>
      <c r="I228"/>
      <c r="J228"/>
      <c r="K228"/>
      <c r="L228"/>
      <c r="M228"/>
      <c r="N228"/>
      <c r="O228"/>
      <c r="P228"/>
      <c r="V228" s="12"/>
      <c r="W228" s="12"/>
      <c r="AO228" s="5">
        <v>219</v>
      </c>
      <c r="AP228" s="77" t="s">
        <v>1234</v>
      </c>
      <c r="AQ228" s="14" t="s">
        <v>124</v>
      </c>
      <c r="AR228" s="15" t="s">
        <v>109</v>
      </c>
      <c r="AS228" s="15" t="s">
        <v>79</v>
      </c>
      <c r="AT228" s="16" t="s">
        <v>79</v>
      </c>
      <c r="AU228" s="15">
        <v>90</v>
      </c>
      <c r="AV228" s="17" t="s">
        <v>79</v>
      </c>
      <c r="AW228" s="17">
        <v>120</v>
      </c>
      <c r="AX228" s="17">
        <v>300</v>
      </c>
      <c r="AY228" s="63">
        <v>90</v>
      </c>
      <c r="AZ228" s="63">
        <v>120</v>
      </c>
      <c r="BA228" s="64" t="s">
        <v>79</v>
      </c>
      <c r="BB228" s="64">
        <v>2</v>
      </c>
      <c r="BC228" s="64" t="s">
        <v>79</v>
      </c>
      <c r="BD228" s="64" t="s">
        <v>425</v>
      </c>
      <c r="BE228" s="64" t="s">
        <v>94</v>
      </c>
      <c r="BF228" s="64" t="s">
        <v>79</v>
      </c>
      <c r="BG228" s="64" t="b">
        <v>1</v>
      </c>
    </row>
    <row r="229" spans="2:59" s="5" customFormat="1" ht="12.75">
      <c r="B229"/>
      <c r="C229"/>
      <c r="D229"/>
      <c r="E229"/>
      <c r="F229"/>
      <c r="G229"/>
      <c r="H229"/>
      <c r="I229"/>
      <c r="J229"/>
      <c r="K229"/>
      <c r="L229"/>
      <c r="M229"/>
      <c r="N229"/>
      <c r="O229"/>
      <c r="P229"/>
      <c r="V229" s="12"/>
      <c r="W229" s="12"/>
      <c r="AO229" s="5">
        <v>220</v>
      </c>
      <c r="AP229" s="77" t="s">
        <v>1444</v>
      </c>
      <c r="AQ229" s="14" t="s">
        <v>124</v>
      </c>
      <c r="AR229" s="15" t="s">
        <v>79</v>
      </c>
      <c r="AS229" s="15" t="s">
        <v>79</v>
      </c>
      <c r="AT229" s="16" t="s">
        <v>79</v>
      </c>
      <c r="AU229" s="15">
        <v>160</v>
      </c>
      <c r="AV229" s="17" t="s">
        <v>79</v>
      </c>
      <c r="AW229" s="17">
        <v>24</v>
      </c>
      <c r="AX229" s="17">
        <v>300</v>
      </c>
      <c r="AY229" s="63">
        <v>160</v>
      </c>
      <c r="AZ229" s="63">
        <v>120</v>
      </c>
      <c r="BA229" s="64" t="s">
        <v>79</v>
      </c>
      <c r="BB229" s="64">
        <v>2</v>
      </c>
      <c r="BC229" s="64" t="s">
        <v>79</v>
      </c>
      <c r="BD229" s="64" t="s">
        <v>425</v>
      </c>
      <c r="BE229" s="64" t="s">
        <v>94</v>
      </c>
      <c r="BF229" s="64" t="s">
        <v>1445</v>
      </c>
      <c r="BG229" s="64" t="b">
        <v>1</v>
      </c>
    </row>
    <row r="230" spans="2:59" s="5" customFormat="1" ht="12.75">
      <c r="B230"/>
      <c r="C230"/>
      <c r="D230"/>
      <c r="E230"/>
      <c r="F230"/>
      <c r="G230"/>
      <c r="H230"/>
      <c r="I230"/>
      <c r="J230"/>
      <c r="K230"/>
      <c r="L230"/>
      <c r="M230"/>
      <c r="N230"/>
      <c r="O230"/>
      <c r="P230"/>
      <c r="V230" s="12"/>
      <c r="W230" s="12"/>
      <c r="AO230" s="5">
        <v>221</v>
      </c>
      <c r="AP230" s="77" t="s">
        <v>1446</v>
      </c>
      <c r="AQ230" s="14" t="s">
        <v>124</v>
      </c>
      <c r="AR230" s="15" t="s">
        <v>79</v>
      </c>
      <c r="AS230" s="15" t="s">
        <v>93</v>
      </c>
      <c r="AT230" s="16" t="s">
        <v>79</v>
      </c>
      <c r="AU230" s="15">
        <v>90</v>
      </c>
      <c r="AV230" s="17">
        <v>7</v>
      </c>
      <c r="AW230" s="17">
        <v>24</v>
      </c>
      <c r="AX230" s="17">
        <v>300</v>
      </c>
      <c r="AY230" s="63">
        <v>90</v>
      </c>
      <c r="AZ230" s="63">
        <v>60</v>
      </c>
      <c r="BA230" s="64">
        <v>1</v>
      </c>
      <c r="BB230" s="64">
        <v>2</v>
      </c>
      <c r="BC230" s="64" t="s">
        <v>1215</v>
      </c>
      <c r="BD230" s="64" t="s">
        <v>425</v>
      </c>
      <c r="BE230" s="64" t="s">
        <v>513</v>
      </c>
      <c r="BF230" s="64" t="s">
        <v>79</v>
      </c>
      <c r="BG230" s="64" t="b">
        <v>1</v>
      </c>
    </row>
    <row r="231" spans="22:59" s="5" customFormat="1" ht="12.75">
      <c r="V231" s="12"/>
      <c r="W231" s="12"/>
      <c r="AO231" s="5">
        <v>222</v>
      </c>
      <c r="AP231" s="77" t="s">
        <v>513</v>
      </c>
      <c r="AQ231" s="14" t="s">
        <v>124</v>
      </c>
      <c r="AR231" s="15" t="s">
        <v>79</v>
      </c>
      <c r="AS231" s="15" t="s">
        <v>93</v>
      </c>
      <c r="AT231" s="16" t="s">
        <v>79</v>
      </c>
      <c r="AU231" s="15">
        <v>90</v>
      </c>
      <c r="AV231" s="17">
        <v>7</v>
      </c>
      <c r="AW231" s="17">
        <v>24</v>
      </c>
      <c r="AX231" s="17">
        <v>300</v>
      </c>
      <c r="AY231" s="63">
        <v>90</v>
      </c>
      <c r="AZ231" s="63">
        <v>60</v>
      </c>
      <c r="BA231" s="64">
        <v>1</v>
      </c>
      <c r="BB231" s="64">
        <v>2</v>
      </c>
      <c r="BC231" s="64" t="s">
        <v>79</v>
      </c>
      <c r="BD231" s="64" t="s">
        <v>425</v>
      </c>
      <c r="BE231" s="64" t="s">
        <v>513</v>
      </c>
      <c r="BF231" s="64" t="s">
        <v>79</v>
      </c>
      <c r="BG231" s="64" t="b">
        <v>1</v>
      </c>
    </row>
    <row r="232" spans="22:59" s="5" customFormat="1" ht="12.75">
      <c r="V232" s="12"/>
      <c r="W232" s="12"/>
      <c r="AO232" s="5">
        <v>223</v>
      </c>
      <c r="AP232" s="77" t="s">
        <v>1235</v>
      </c>
      <c r="AQ232" s="14" t="s">
        <v>124</v>
      </c>
      <c r="AR232" s="15" t="s">
        <v>109</v>
      </c>
      <c r="AS232" s="15" t="s">
        <v>93</v>
      </c>
      <c r="AT232" s="16" t="s">
        <v>79</v>
      </c>
      <c r="AU232" s="15">
        <v>90</v>
      </c>
      <c r="AV232" s="17">
        <v>7</v>
      </c>
      <c r="AW232" s="17">
        <v>120</v>
      </c>
      <c r="AX232" s="17">
        <v>300</v>
      </c>
      <c r="AY232" s="63">
        <v>90</v>
      </c>
      <c r="AZ232" s="63">
        <v>120</v>
      </c>
      <c r="BA232" s="64">
        <v>1</v>
      </c>
      <c r="BB232" s="64">
        <v>2</v>
      </c>
      <c r="BC232" s="64" t="s">
        <v>79</v>
      </c>
      <c r="BD232" s="64" t="s">
        <v>425</v>
      </c>
      <c r="BE232" s="64" t="s">
        <v>517</v>
      </c>
      <c r="BF232" s="64" t="s">
        <v>79</v>
      </c>
      <c r="BG232" s="64" t="b">
        <v>1</v>
      </c>
    </row>
    <row r="233" spans="22:59" s="5" customFormat="1" ht="12.75">
      <c r="V233" s="12"/>
      <c r="W233" s="12"/>
      <c r="AO233" s="5">
        <v>224</v>
      </c>
      <c r="AP233" s="77" t="s">
        <v>1447</v>
      </c>
      <c r="AQ233" s="14" t="s">
        <v>124</v>
      </c>
      <c r="AR233" s="15" t="s">
        <v>109</v>
      </c>
      <c r="AS233" s="15" t="s">
        <v>93</v>
      </c>
      <c r="AT233" s="16" t="s">
        <v>79</v>
      </c>
      <c r="AU233" s="15">
        <v>90</v>
      </c>
      <c r="AV233" s="17" t="s">
        <v>79</v>
      </c>
      <c r="AW233" s="17">
        <v>120</v>
      </c>
      <c r="AX233" s="17">
        <v>300</v>
      </c>
      <c r="AY233" s="63">
        <v>90</v>
      </c>
      <c r="AZ233" s="63">
        <v>120</v>
      </c>
      <c r="BA233" s="64">
        <v>1</v>
      </c>
      <c r="BB233" s="64">
        <v>2</v>
      </c>
      <c r="BC233" s="64" t="s">
        <v>79</v>
      </c>
      <c r="BD233" s="64" t="s">
        <v>425</v>
      </c>
      <c r="BE233" s="64" t="s">
        <v>94</v>
      </c>
      <c r="BF233" s="64" t="s">
        <v>1227</v>
      </c>
      <c r="BG233" s="64" t="b">
        <v>1</v>
      </c>
    </row>
    <row r="234" spans="22:59" s="5" customFormat="1" ht="12.75">
      <c r="V234" s="12"/>
      <c r="W234" s="12"/>
      <c r="AO234" s="5">
        <v>225</v>
      </c>
      <c r="AP234" s="77" t="s">
        <v>1448</v>
      </c>
      <c r="AQ234" s="14" t="s">
        <v>124</v>
      </c>
      <c r="AR234" s="15" t="s">
        <v>109</v>
      </c>
      <c r="AS234" s="15" t="s">
        <v>93</v>
      </c>
      <c r="AT234" s="16" t="s">
        <v>79</v>
      </c>
      <c r="AU234" s="15">
        <v>90</v>
      </c>
      <c r="AV234" s="17" t="s">
        <v>79</v>
      </c>
      <c r="AW234" s="17">
        <v>120</v>
      </c>
      <c r="AX234" s="17">
        <v>300</v>
      </c>
      <c r="AY234" s="63">
        <v>90</v>
      </c>
      <c r="AZ234" s="63">
        <v>120</v>
      </c>
      <c r="BA234" s="64">
        <v>1</v>
      </c>
      <c r="BB234" s="64">
        <v>2</v>
      </c>
      <c r="BC234" s="64" t="s">
        <v>79</v>
      </c>
      <c r="BD234" s="64" t="s">
        <v>425</v>
      </c>
      <c r="BE234" s="64" t="s">
        <v>517</v>
      </c>
      <c r="BF234" s="64" t="s">
        <v>79</v>
      </c>
      <c r="BG234" s="64" t="b">
        <v>1</v>
      </c>
    </row>
    <row r="235" spans="22:59" s="5" customFormat="1" ht="12.75">
      <c r="V235" s="12"/>
      <c r="W235" s="12"/>
      <c r="AO235" s="5">
        <v>226</v>
      </c>
      <c r="AP235" s="77" t="s">
        <v>124</v>
      </c>
      <c r="AQ235" s="14" t="s">
        <v>124</v>
      </c>
      <c r="AR235" s="15" t="s">
        <v>79</v>
      </c>
      <c r="AS235" s="15" t="s">
        <v>79</v>
      </c>
      <c r="AT235" s="16" t="s">
        <v>79</v>
      </c>
      <c r="AU235" s="15" t="s">
        <v>172</v>
      </c>
      <c r="AV235" s="17" t="s">
        <v>79</v>
      </c>
      <c r="AW235" s="17">
        <v>24</v>
      </c>
      <c r="AX235" s="17">
        <v>300</v>
      </c>
      <c r="AY235" s="63" t="s">
        <v>410</v>
      </c>
      <c r="AZ235" s="63" t="s">
        <v>327</v>
      </c>
      <c r="BA235" s="64" t="s">
        <v>79</v>
      </c>
      <c r="BB235" s="64">
        <v>2</v>
      </c>
      <c r="BC235" s="64" t="s">
        <v>1215</v>
      </c>
      <c r="BD235" s="64" t="s">
        <v>425</v>
      </c>
      <c r="BE235" s="64" t="s">
        <v>124</v>
      </c>
      <c r="BF235" s="64" t="s">
        <v>1229</v>
      </c>
      <c r="BG235" s="64" t="b">
        <v>1</v>
      </c>
    </row>
    <row r="236" spans="22:59" s="5" customFormat="1" ht="12.75">
      <c r="V236" s="12"/>
      <c r="W236" s="12"/>
      <c r="AO236" s="5">
        <v>227</v>
      </c>
      <c r="AP236" s="77" t="s">
        <v>1449</v>
      </c>
      <c r="AQ236" s="14" t="s">
        <v>124</v>
      </c>
      <c r="AR236" s="15" t="s">
        <v>79</v>
      </c>
      <c r="AS236" s="15" t="s">
        <v>79</v>
      </c>
      <c r="AT236" s="16" t="s">
        <v>79</v>
      </c>
      <c r="AU236" s="15" t="s">
        <v>172</v>
      </c>
      <c r="AV236" s="17" t="s">
        <v>79</v>
      </c>
      <c r="AW236" s="17">
        <v>24</v>
      </c>
      <c r="AX236" s="17">
        <v>300</v>
      </c>
      <c r="AY236" s="63" t="s">
        <v>410</v>
      </c>
      <c r="AZ236" s="63" t="s">
        <v>327</v>
      </c>
      <c r="BA236" s="64" t="s">
        <v>79</v>
      </c>
      <c r="BB236" s="64">
        <v>2</v>
      </c>
      <c r="BC236" s="64" t="s">
        <v>79</v>
      </c>
      <c r="BD236" s="64" t="s">
        <v>425</v>
      </c>
      <c r="BE236" s="64" t="s">
        <v>94</v>
      </c>
      <c r="BF236" s="64" t="s">
        <v>1324</v>
      </c>
      <c r="BG236" s="64" t="b">
        <v>1</v>
      </c>
    </row>
    <row r="237" spans="22:59" s="5" customFormat="1" ht="12.75">
      <c r="V237" s="12"/>
      <c r="W237" s="12"/>
      <c r="AO237" s="5">
        <v>228</v>
      </c>
      <c r="AP237" s="77" t="s">
        <v>1450</v>
      </c>
      <c r="AQ237" s="14" t="s">
        <v>124</v>
      </c>
      <c r="AR237" s="15" t="s">
        <v>79</v>
      </c>
      <c r="AS237" s="15" t="s">
        <v>79</v>
      </c>
      <c r="AT237" s="16" t="s">
        <v>79</v>
      </c>
      <c r="AU237" s="15" t="s">
        <v>172</v>
      </c>
      <c r="AV237" s="17" t="s">
        <v>79</v>
      </c>
      <c r="AW237" s="17">
        <v>24</v>
      </c>
      <c r="AX237" s="17">
        <v>300</v>
      </c>
      <c r="AY237" s="63" t="s">
        <v>410</v>
      </c>
      <c r="AZ237" s="63" t="s">
        <v>327</v>
      </c>
      <c r="BA237" s="64" t="s">
        <v>79</v>
      </c>
      <c r="BB237" s="64">
        <v>2</v>
      </c>
      <c r="BC237" s="64" t="s">
        <v>79</v>
      </c>
      <c r="BD237" s="64" t="s">
        <v>425</v>
      </c>
      <c r="BE237" s="64" t="s">
        <v>94</v>
      </c>
      <c r="BF237" s="64" t="s">
        <v>1443</v>
      </c>
      <c r="BG237" s="64" t="b">
        <v>1</v>
      </c>
    </row>
    <row r="238" spans="22:59" s="5" customFormat="1" ht="12.75">
      <c r="V238" s="12"/>
      <c r="W238" s="12"/>
      <c r="AO238" s="5">
        <v>229</v>
      </c>
      <c r="AP238" s="77" t="s">
        <v>1451</v>
      </c>
      <c r="AQ238" s="14" t="s">
        <v>124</v>
      </c>
      <c r="AR238" s="15" t="s">
        <v>79</v>
      </c>
      <c r="AS238" s="15" t="s">
        <v>79</v>
      </c>
      <c r="AT238" s="16" t="s">
        <v>1243</v>
      </c>
      <c r="AU238" s="15" t="s">
        <v>172</v>
      </c>
      <c r="AV238" s="17" t="s">
        <v>79</v>
      </c>
      <c r="AW238" s="17">
        <v>24</v>
      </c>
      <c r="AX238" s="17">
        <v>300</v>
      </c>
      <c r="AY238" s="63" t="s">
        <v>410</v>
      </c>
      <c r="AZ238" s="63" t="s">
        <v>327</v>
      </c>
      <c r="BA238" s="64" t="s">
        <v>79</v>
      </c>
      <c r="BB238" s="64">
        <v>2</v>
      </c>
      <c r="BC238" s="64" t="s">
        <v>79</v>
      </c>
      <c r="BD238" s="64" t="s">
        <v>425</v>
      </c>
      <c r="BE238" s="64" t="s">
        <v>94</v>
      </c>
      <c r="BF238" s="64" t="s">
        <v>1244</v>
      </c>
      <c r="BG238" s="64" t="b">
        <v>1</v>
      </c>
    </row>
    <row r="239" spans="22:59" s="5" customFormat="1" ht="12.75">
      <c r="V239" s="12"/>
      <c r="W239" s="12"/>
      <c r="AO239" s="5">
        <v>230</v>
      </c>
      <c r="AP239" s="77" t="s">
        <v>1236</v>
      </c>
      <c r="AQ239" s="14" t="s">
        <v>124</v>
      </c>
      <c r="AR239" s="15" t="s">
        <v>79</v>
      </c>
      <c r="AS239" s="15" t="s">
        <v>79</v>
      </c>
      <c r="AT239" s="16" t="s">
        <v>79</v>
      </c>
      <c r="AU239" s="15" t="s">
        <v>172</v>
      </c>
      <c r="AV239" s="17" t="s">
        <v>79</v>
      </c>
      <c r="AW239" s="17">
        <v>24</v>
      </c>
      <c r="AX239" s="17">
        <v>300</v>
      </c>
      <c r="AY239" s="63" t="s">
        <v>410</v>
      </c>
      <c r="AZ239" s="63" t="s">
        <v>327</v>
      </c>
      <c r="BA239" s="64" t="s">
        <v>79</v>
      </c>
      <c r="BB239" s="64">
        <v>2</v>
      </c>
      <c r="BC239" s="64" t="s">
        <v>1215</v>
      </c>
      <c r="BD239" s="64" t="s">
        <v>425</v>
      </c>
      <c r="BE239" s="64" t="s">
        <v>124</v>
      </c>
      <c r="BF239" s="64" t="s">
        <v>1216</v>
      </c>
      <c r="BG239" s="64" t="b">
        <v>1</v>
      </c>
    </row>
    <row r="240" spans="22:59" s="5" customFormat="1" ht="12.75">
      <c r="V240" s="12"/>
      <c r="W240" s="12"/>
      <c r="AO240" s="5">
        <v>231</v>
      </c>
      <c r="AP240" s="77" t="s">
        <v>517</v>
      </c>
      <c r="AQ240" s="14" t="s">
        <v>124</v>
      </c>
      <c r="AR240" s="15" t="s">
        <v>79</v>
      </c>
      <c r="AS240" s="15" t="s">
        <v>93</v>
      </c>
      <c r="AT240" s="16" t="s">
        <v>79</v>
      </c>
      <c r="AU240" s="15" t="s">
        <v>172</v>
      </c>
      <c r="AV240" s="17" t="s">
        <v>79</v>
      </c>
      <c r="AW240" s="17">
        <v>24</v>
      </c>
      <c r="AX240" s="17">
        <v>300</v>
      </c>
      <c r="AY240" s="63" t="s">
        <v>410</v>
      </c>
      <c r="AZ240" s="63" t="s">
        <v>327</v>
      </c>
      <c r="BA240" s="64">
        <v>1</v>
      </c>
      <c r="BB240" s="64">
        <v>2</v>
      </c>
      <c r="BC240" s="64" t="s">
        <v>79</v>
      </c>
      <c r="BD240" s="64" t="s">
        <v>425</v>
      </c>
      <c r="BE240" s="64" t="s">
        <v>517</v>
      </c>
      <c r="BF240" s="64" t="s">
        <v>79</v>
      </c>
      <c r="BG240" s="64" t="b">
        <v>1</v>
      </c>
    </row>
    <row r="241" spans="22:59" s="5" customFormat="1" ht="12.75">
      <c r="V241" s="12"/>
      <c r="W241" s="12"/>
      <c r="AO241" s="5">
        <v>232</v>
      </c>
      <c r="AP241" s="77" t="s">
        <v>1452</v>
      </c>
      <c r="AQ241" s="14" t="s">
        <v>124</v>
      </c>
      <c r="AR241" s="15" t="s">
        <v>79</v>
      </c>
      <c r="AS241" s="15" t="s">
        <v>93</v>
      </c>
      <c r="AT241" s="16" t="s">
        <v>1210</v>
      </c>
      <c r="AU241" s="15" t="s">
        <v>172</v>
      </c>
      <c r="AV241" s="17" t="s">
        <v>79</v>
      </c>
      <c r="AW241" s="17">
        <v>24</v>
      </c>
      <c r="AX241" s="17">
        <v>300</v>
      </c>
      <c r="AY241" s="63" t="s">
        <v>410</v>
      </c>
      <c r="AZ241" s="63" t="s">
        <v>327</v>
      </c>
      <c r="BA241" s="64">
        <v>1</v>
      </c>
      <c r="BB241" s="64">
        <v>2</v>
      </c>
      <c r="BC241" s="64" t="s">
        <v>1215</v>
      </c>
      <c r="BD241" s="64" t="s">
        <v>425</v>
      </c>
      <c r="BE241" s="64" t="s">
        <v>517</v>
      </c>
      <c r="BF241" s="64" t="s">
        <v>1211</v>
      </c>
      <c r="BG241" s="64" t="b">
        <v>1</v>
      </c>
    </row>
    <row r="242" spans="22:59" s="5" customFormat="1" ht="12.75">
      <c r="V242" s="12"/>
      <c r="W242" s="12"/>
      <c r="AO242" s="5">
        <v>233</v>
      </c>
      <c r="AP242" s="77" t="s">
        <v>1453</v>
      </c>
      <c r="AQ242" s="14" t="s">
        <v>124</v>
      </c>
      <c r="AR242" s="15" t="s">
        <v>79</v>
      </c>
      <c r="AS242" s="15" t="s">
        <v>132</v>
      </c>
      <c r="AT242" s="16" t="s">
        <v>79</v>
      </c>
      <c r="AU242" s="15" t="s">
        <v>172</v>
      </c>
      <c r="AV242" s="17" t="s">
        <v>79</v>
      </c>
      <c r="AW242" s="17">
        <v>24</v>
      </c>
      <c r="AX242" s="17">
        <v>300</v>
      </c>
      <c r="AY242" s="63" t="s">
        <v>410</v>
      </c>
      <c r="AZ242" s="63" t="s">
        <v>327</v>
      </c>
      <c r="BA242" s="64">
        <v>2</v>
      </c>
      <c r="BB242" s="64">
        <v>2</v>
      </c>
      <c r="BC242" s="64" t="s">
        <v>79</v>
      </c>
      <c r="BD242" s="64" t="s">
        <v>425</v>
      </c>
      <c r="BE242" s="64" t="s">
        <v>94</v>
      </c>
      <c r="BF242" s="64" t="s">
        <v>79</v>
      </c>
      <c r="BG242" s="64" t="b">
        <v>1</v>
      </c>
    </row>
    <row r="243" spans="22:59" s="5" customFormat="1" ht="12.75">
      <c r="V243" s="12"/>
      <c r="W243" s="12"/>
      <c r="AO243" s="5">
        <v>234</v>
      </c>
      <c r="AP243" s="77" t="s">
        <v>1454</v>
      </c>
      <c r="AQ243" s="14" t="s">
        <v>231</v>
      </c>
      <c r="AR243" s="15" t="s">
        <v>79</v>
      </c>
      <c r="AS243" s="15" t="s">
        <v>79</v>
      </c>
      <c r="AT243" s="16" t="s">
        <v>79</v>
      </c>
      <c r="AU243" s="15">
        <v>160</v>
      </c>
      <c r="AV243" s="17" t="s">
        <v>79</v>
      </c>
      <c r="AW243" s="17">
        <v>24</v>
      </c>
      <c r="AX243" s="17">
        <v>150</v>
      </c>
      <c r="AY243" s="63">
        <v>160</v>
      </c>
      <c r="AZ243" s="63">
        <v>60</v>
      </c>
      <c r="BA243" s="64" t="s">
        <v>79</v>
      </c>
      <c r="BB243" s="64">
        <v>1</v>
      </c>
      <c r="BC243" s="64" t="s">
        <v>79</v>
      </c>
      <c r="BD243" s="64" t="s">
        <v>735</v>
      </c>
      <c r="BE243" s="64" t="s">
        <v>1025</v>
      </c>
      <c r="BF243" s="64" t="s">
        <v>79</v>
      </c>
      <c r="BG243" s="64" t="b">
        <v>1</v>
      </c>
    </row>
    <row r="244" spans="22:59" s="5" customFormat="1" ht="12.75">
      <c r="V244" s="12"/>
      <c r="W244" s="12"/>
      <c r="AO244" s="5">
        <v>235</v>
      </c>
      <c r="AP244" s="77" t="s">
        <v>1455</v>
      </c>
      <c r="AQ244" s="14" t="s">
        <v>231</v>
      </c>
      <c r="AR244" s="15" t="s">
        <v>79</v>
      </c>
      <c r="AS244" s="15" t="s">
        <v>132</v>
      </c>
      <c r="AT244" s="16" t="s">
        <v>79</v>
      </c>
      <c r="AU244" s="15" t="s">
        <v>172</v>
      </c>
      <c r="AV244" s="17" t="s">
        <v>1389</v>
      </c>
      <c r="AW244" s="17">
        <v>24</v>
      </c>
      <c r="AX244" s="17">
        <v>150</v>
      </c>
      <c r="AY244" s="63" t="s">
        <v>410</v>
      </c>
      <c r="AZ244" s="63" t="s">
        <v>411</v>
      </c>
      <c r="BA244" s="64">
        <v>2</v>
      </c>
      <c r="BB244" s="64">
        <v>1</v>
      </c>
      <c r="BC244" s="64" t="s">
        <v>79</v>
      </c>
      <c r="BD244" s="64" t="s">
        <v>735</v>
      </c>
      <c r="BE244" s="64" t="s">
        <v>232</v>
      </c>
      <c r="BF244" s="64" t="s">
        <v>79</v>
      </c>
      <c r="BG244" s="64" t="b">
        <v>1</v>
      </c>
    </row>
    <row r="245" spans="22:59" s="5" customFormat="1" ht="12.75">
      <c r="V245" s="12"/>
      <c r="W245" s="12"/>
      <c r="AO245" s="5">
        <v>236</v>
      </c>
      <c r="AP245" s="77" t="s">
        <v>1237</v>
      </c>
      <c r="AQ245" s="14" t="s">
        <v>231</v>
      </c>
      <c r="AR245" s="15" t="s">
        <v>109</v>
      </c>
      <c r="AS245" s="15" t="s">
        <v>132</v>
      </c>
      <c r="AT245" s="16" t="s">
        <v>79</v>
      </c>
      <c r="AU245" s="15" t="s">
        <v>172</v>
      </c>
      <c r="AV245" s="17" t="s">
        <v>79</v>
      </c>
      <c r="AW245" s="17">
        <v>120</v>
      </c>
      <c r="AX245" s="17">
        <v>150</v>
      </c>
      <c r="AY245" s="63" t="s">
        <v>410</v>
      </c>
      <c r="AZ245" s="63" t="s">
        <v>411</v>
      </c>
      <c r="BA245" s="64">
        <v>2</v>
      </c>
      <c r="BB245" s="64">
        <v>1</v>
      </c>
      <c r="BC245" s="64" t="s">
        <v>79</v>
      </c>
      <c r="BD245" s="64" t="s">
        <v>735</v>
      </c>
      <c r="BE245" s="64" t="s">
        <v>232</v>
      </c>
      <c r="BF245" s="64" t="s">
        <v>79</v>
      </c>
      <c r="BG245" s="64" t="b">
        <v>1</v>
      </c>
    </row>
    <row r="246" spans="22:59" s="5" customFormat="1" ht="12.75">
      <c r="V246" s="12"/>
      <c r="W246" s="12"/>
      <c r="AO246" s="5">
        <v>237</v>
      </c>
      <c r="AP246" s="77" t="s">
        <v>1456</v>
      </c>
      <c r="AQ246" s="14" t="s">
        <v>236</v>
      </c>
      <c r="AR246" s="15" t="s">
        <v>79</v>
      </c>
      <c r="AS246" s="15" t="s">
        <v>79</v>
      </c>
      <c r="AT246" s="16" t="s">
        <v>79</v>
      </c>
      <c r="AU246" s="15">
        <v>160</v>
      </c>
      <c r="AV246" s="17" t="s">
        <v>79</v>
      </c>
      <c r="AW246" s="17">
        <v>24</v>
      </c>
      <c r="AX246" s="17">
        <v>60</v>
      </c>
      <c r="AY246" s="63">
        <v>160</v>
      </c>
      <c r="AZ246" s="63">
        <v>60</v>
      </c>
      <c r="BA246" s="64" t="s">
        <v>79</v>
      </c>
      <c r="BB246" s="64">
        <v>1</v>
      </c>
      <c r="BC246" s="64" t="s">
        <v>79</v>
      </c>
      <c r="BD246" s="64" t="s">
        <v>735</v>
      </c>
      <c r="BE246" s="64" t="s">
        <v>236</v>
      </c>
      <c r="BF246" s="64" t="s">
        <v>79</v>
      </c>
      <c r="BG246" s="64" t="b">
        <v>1</v>
      </c>
    </row>
    <row r="247" spans="22:59" s="5" customFormat="1" ht="12.75">
      <c r="V247" s="12"/>
      <c r="W247" s="12"/>
      <c r="AO247" s="5">
        <v>238</v>
      </c>
      <c r="AP247" s="77" t="s">
        <v>1238</v>
      </c>
      <c r="AQ247" s="14" t="s">
        <v>1087</v>
      </c>
      <c r="AR247" s="15" t="s">
        <v>109</v>
      </c>
      <c r="AS247" s="15" t="s">
        <v>79</v>
      </c>
      <c r="AT247" s="16" t="s">
        <v>79</v>
      </c>
      <c r="AU247" s="15">
        <v>90</v>
      </c>
      <c r="AV247" s="17" t="s">
        <v>79</v>
      </c>
      <c r="AW247" s="17">
        <v>120</v>
      </c>
      <c r="AX247" s="17">
        <v>60</v>
      </c>
      <c r="AY247" s="63">
        <v>90</v>
      </c>
      <c r="AZ247" s="63">
        <v>30</v>
      </c>
      <c r="BA247" s="64" t="s">
        <v>79</v>
      </c>
      <c r="BB247" s="64">
        <v>1</v>
      </c>
      <c r="BC247" s="64" t="s">
        <v>79</v>
      </c>
      <c r="BD247" s="64" t="s">
        <v>735</v>
      </c>
      <c r="BE247" s="64" t="s">
        <v>94</v>
      </c>
      <c r="BF247" s="64" t="s">
        <v>1227</v>
      </c>
      <c r="BG247" s="64" t="b">
        <v>1</v>
      </c>
    </row>
    <row r="248" spans="22:59" s="5" customFormat="1" ht="12.75">
      <c r="V248" s="12"/>
      <c r="W248" s="12"/>
      <c r="AO248" s="5">
        <v>239</v>
      </c>
      <c r="AP248" s="77" t="s">
        <v>1239</v>
      </c>
      <c r="AQ248" s="14" t="s">
        <v>1087</v>
      </c>
      <c r="AR248" s="15" t="s">
        <v>79</v>
      </c>
      <c r="AS248" s="15" t="s">
        <v>79</v>
      </c>
      <c r="AT248" s="16" t="s">
        <v>79</v>
      </c>
      <c r="AU248" s="15">
        <v>90</v>
      </c>
      <c r="AV248" s="17" t="s">
        <v>79</v>
      </c>
      <c r="AW248" s="17">
        <v>24</v>
      </c>
      <c r="AX248" s="17">
        <v>25</v>
      </c>
      <c r="AY248" s="63">
        <v>90</v>
      </c>
      <c r="AZ248" s="63">
        <v>60</v>
      </c>
      <c r="BA248" s="64" t="s">
        <v>79</v>
      </c>
      <c r="BB248" s="64">
        <v>1</v>
      </c>
      <c r="BC248" s="64" t="s">
        <v>79</v>
      </c>
      <c r="BD248" s="64" t="s">
        <v>735</v>
      </c>
      <c r="BE248" s="64" t="s">
        <v>94</v>
      </c>
      <c r="BF248" s="64" t="s">
        <v>1227</v>
      </c>
      <c r="BG248" s="64" t="b">
        <v>1</v>
      </c>
    </row>
    <row r="249" spans="22:59" s="5" customFormat="1" ht="12.75">
      <c r="V249" s="12"/>
      <c r="W249" s="12"/>
      <c r="AO249" s="5">
        <v>240</v>
      </c>
      <c r="AP249" s="77" t="s">
        <v>1457</v>
      </c>
      <c r="AQ249" s="14" t="s">
        <v>236</v>
      </c>
      <c r="AR249" s="15" t="s">
        <v>109</v>
      </c>
      <c r="AS249" s="15" t="s">
        <v>79</v>
      </c>
      <c r="AT249" s="16" t="s">
        <v>79</v>
      </c>
      <c r="AU249" s="15">
        <v>160</v>
      </c>
      <c r="AV249" s="17" t="s">
        <v>79</v>
      </c>
      <c r="AW249" s="17">
        <v>120</v>
      </c>
      <c r="AX249" s="17">
        <v>60</v>
      </c>
      <c r="AY249" s="63">
        <v>160</v>
      </c>
      <c r="AZ249" s="63">
        <v>60</v>
      </c>
      <c r="BA249" s="64" t="s">
        <v>79</v>
      </c>
      <c r="BB249" s="64">
        <v>1</v>
      </c>
      <c r="BC249" s="64" t="s">
        <v>79</v>
      </c>
      <c r="BD249" s="64" t="s">
        <v>735</v>
      </c>
      <c r="BE249" s="64" t="s">
        <v>94</v>
      </c>
      <c r="BF249" s="64" t="s">
        <v>79</v>
      </c>
      <c r="BG249" s="64" t="b">
        <v>1</v>
      </c>
    </row>
    <row r="250" spans="22:59" s="5" customFormat="1" ht="12.75">
      <c r="V250" s="12"/>
      <c r="W250" s="12"/>
      <c r="AO250" s="5">
        <v>241</v>
      </c>
      <c r="AP250" s="77" t="s">
        <v>1458</v>
      </c>
      <c r="AQ250" s="14" t="s">
        <v>1087</v>
      </c>
      <c r="AR250" s="15" t="s">
        <v>79</v>
      </c>
      <c r="AS250" s="15" t="s">
        <v>93</v>
      </c>
      <c r="AT250" s="16" t="s">
        <v>79</v>
      </c>
      <c r="AU250" s="15">
        <v>90</v>
      </c>
      <c r="AV250" s="17" t="s">
        <v>79</v>
      </c>
      <c r="AW250" s="17">
        <v>24</v>
      </c>
      <c r="AX250" s="17">
        <v>60</v>
      </c>
      <c r="AY250" s="63">
        <v>90</v>
      </c>
      <c r="AZ250" s="63">
        <v>30</v>
      </c>
      <c r="BA250" s="64">
        <v>1</v>
      </c>
      <c r="BB250" s="64">
        <v>1</v>
      </c>
      <c r="BC250" s="64" t="s">
        <v>79</v>
      </c>
      <c r="BD250" s="64" t="s">
        <v>735</v>
      </c>
      <c r="BE250" s="64" t="s">
        <v>94</v>
      </c>
      <c r="BF250" s="64" t="s">
        <v>79</v>
      </c>
      <c r="BG250" s="64" t="b">
        <v>1</v>
      </c>
    </row>
    <row r="251" spans="22:59" s="5" customFormat="1" ht="12.75">
      <c r="V251" s="12"/>
      <c r="W251" s="12"/>
      <c r="AO251" s="5">
        <v>242</v>
      </c>
      <c r="AP251" s="77" t="s">
        <v>1240</v>
      </c>
      <c r="AQ251" s="14" t="s">
        <v>79</v>
      </c>
      <c r="AR251" s="15" t="s">
        <v>79</v>
      </c>
      <c r="AS251" s="15" t="s">
        <v>79</v>
      </c>
      <c r="AT251" s="16" t="s">
        <v>79</v>
      </c>
      <c r="AU251" s="15" t="s">
        <v>79</v>
      </c>
      <c r="AV251" s="17">
        <v>20</v>
      </c>
      <c r="AW251" s="17">
        <v>24</v>
      </c>
      <c r="AX251" s="17">
        <v>60</v>
      </c>
      <c r="AY251" s="63" t="s">
        <v>410</v>
      </c>
      <c r="AZ251" s="63" t="s">
        <v>1241</v>
      </c>
      <c r="BA251" s="64">
        <v>1</v>
      </c>
      <c r="BB251" s="64">
        <v>1</v>
      </c>
      <c r="BC251" s="64" t="s">
        <v>79</v>
      </c>
      <c r="BD251" s="64" t="s">
        <v>735</v>
      </c>
      <c r="BE251" s="64" t="s">
        <v>94</v>
      </c>
      <c r="BF251" s="64" t="s">
        <v>1222</v>
      </c>
      <c r="BG251" s="64" t="b">
        <v>1</v>
      </c>
    </row>
    <row r="252" spans="22:59" s="5" customFormat="1" ht="12.75">
      <c r="V252" s="12"/>
      <c r="W252" s="12"/>
      <c r="AO252" s="5">
        <v>243</v>
      </c>
      <c r="AP252" s="77" t="s">
        <v>1459</v>
      </c>
      <c r="AQ252" s="14" t="s">
        <v>231</v>
      </c>
      <c r="AR252" s="15" t="s">
        <v>79</v>
      </c>
      <c r="AS252" s="15" t="s">
        <v>79</v>
      </c>
      <c r="AT252" s="16" t="s">
        <v>79</v>
      </c>
      <c r="AU252" s="15">
        <v>160</v>
      </c>
      <c r="AV252" s="17" t="s">
        <v>79</v>
      </c>
      <c r="AW252" s="17">
        <v>24</v>
      </c>
      <c r="AX252" s="17">
        <v>150</v>
      </c>
      <c r="AY252" s="63">
        <v>160</v>
      </c>
      <c r="AZ252" s="63">
        <v>60</v>
      </c>
      <c r="BA252" s="64" t="s">
        <v>79</v>
      </c>
      <c r="BB252" s="64">
        <v>2</v>
      </c>
      <c r="BC252" s="64" t="s">
        <v>79</v>
      </c>
      <c r="BD252" s="64" t="s">
        <v>735</v>
      </c>
      <c r="BE252" s="64" t="s">
        <v>1025</v>
      </c>
      <c r="BF252" s="64" t="s">
        <v>79</v>
      </c>
      <c r="BG252" s="64" t="b">
        <v>1</v>
      </c>
    </row>
    <row r="253" spans="22:59" s="5" customFormat="1" ht="12.75">
      <c r="V253" s="12"/>
      <c r="W253" s="12"/>
      <c r="AO253" s="5">
        <v>244</v>
      </c>
      <c r="AP253" s="77" t="s">
        <v>1460</v>
      </c>
      <c r="AQ253" s="14" t="s">
        <v>231</v>
      </c>
      <c r="AR253" s="15" t="s">
        <v>109</v>
      </c>
      <c r="AS253" s="15" t="s">
        <v>79</v>
      </c>
      <c r="AT253" s="16" t="s">
        <v>79</v>
      </c>
      <c r="AU253" s="15">
        <v>160</v>
      </c>
      <c r="AV253" s="17" t="s">
        <v>79</v>
      </c>
      <c r="AW253" s="17">
        <v>120</v>
      </c>
      <c r="AX253" s="17">
        <v>150</v>
      </c>
      <c r="AY253" s="63">
        <v>160</v>
      </c>
      <c r="AZ253" s="63">
        <v>60</v>
      </c>
      <c r="BA253" s="64" t="s">
        <v>79</v>
      </c>
      <c r="BB253" s="64">
        <v>2</v>
      </c>
      <c r="BC253" s="64" t="s">
        <v>1215</v>
      </c>
      <c r="BD253" s="64" t="s">
        <v>735</v>
      </c>
      <c r="BE253" s="64" t="s">
        <v>1025</v>
      </c>
      <c r="BF253" s="64" t="s">
        <v>79</v>
      </c>
      <c r="BG253" s="64" t="b">
        <v>1</v>
      </c>
    </row>
    <row r="254" spans="22:59" s="5" customFormat="1" ht="12.75">
      <c r="V254" s="12"/>
      <c r="W254" s="12"/>
      <c r="AO254" s="5">
        <v>245</v>
      </c>
      <c r="AP254" s="77" t="s">
        <v>1461</v>
      </c>
      <c r="AQ254" s="14" t="s">
        <v>231</v>
      </c>
      <c r="AR254" s="15" t="s">
        <v>109</v>
      </c>
      <c r="AS254" s="15" t="s">
        <v>79</v>
      </c>
      <c r="AT254" s="16" t="s">
        <v>79</v>
      </c>
      <c r="AU254" s="15">
        <v>90</v>
      </c>
      <c r="AV254" s="17" t="s">
        <v>79</v>
      </c>
      <c r="AW254" s="17">
        <v>120</v>
      </c>
      <c r="AX254" s="17">
        <v>150</v>
      </c>
      <c r="AY254" s="63">
        <v>90</v>
      </c>
      <c r="AZ254" s="63">
        <v>30</v>
      </c>
      <c r="BA254" s="64" t="s">
        <v>79</v>
      </c>
      <c r="BB254" s="64">
        <v>2</v>
      </c>
      <c r="BC254" s="64" t="s">
        <v>1215</v>
      </c>
      <c r="BD254" s="64" t="s">
        <v>735</v>
      </c>
      <c r="BE254" s="64" t="s">
        <v>990</v>
      </c>
      <c r="BF254" s="64" t="s">
        <v>79</v>
      </c>
      <c r="BG254" s="64" t="b">
        <v>1</v>
      </c>
    </row>
    <row r="255" spans="22:59" s="5" customFormat="1" ht="12.75">
      <c r="V255" s="12"/>
      <c r="W255" s="12"/>
      <c r="AO255" s="5">
        <v>246</v>
      </c>
      <c r="AP255" s="77" t="s">
        <v>1242</v>
      </c>
      <c r="AQ255" s="14" t="s">
        <v>231</v>
      </c>
      <c r="AR255" s="15" t="s">
        <v>79</v>
      </c>
      <c r="AS255" s="15" t="s">
        <v>79</v>
      </c>
      <c r="AT255" s="16" t="s">
        <v>1243</v>
      </c>
      <c r="AU255" s="15">
        <v>160</v>
      </c>
      <c r="AV255" s="17" t="s">
        <v>79</v>
      </c>
      <c r="AW255" s="17">
        <v>24</v>
      </c>
      <c r="AX255" s="17">
        <v>150</v>
      </c>
      <c r="AY255" s="63">
        <v>160</v>
      </c>
      <c r="AZ255" s="63">
        <v>60</v>
      </c>
      <c r="BA255" s="64" t="s">
        <v>79</v>
      </c>
      <c r="BB255" s="64">
        <v>2</v>
      </c>
      <c r="BC255" s="64" t="s">
        <v>1215</v>
      </c>
      <c r="BD255" s="64" t="s">
        <v>735</v>
      </c>
      <c r="BE255" s="64" t="s">
        <v>94</v>
      </c>
      <c r="BF255" s="64" t="s">
        <v>1244</v>
      </c>
      <c r="BG255" s="64" t="b">
        <v>1</v>
      </c>
    </row>
    <row r="256" spans="22:59" s="5" customFormat="1" ht="12.75">
      <c r="V256" s="12"/>
      <c r="W256" s="12"/>
      <c r="AO256" s="5">
        <v>247</v>
      </c>
      <c r="AP256" s="77" t="s">
        <v>1025</v>
      </c>
      <c r="AQ256" s="14" t="s">
        <v>231</v>
      </c>
      <c r="AR256" s="15" t="s">
        <v>109</v>
      </c>
      <c r="AS256" s="15" t="s">
        <v>79</v>
      </c>
      <c r="AT256" s="16" t="s">
        <v>79</v>
      </c>
      <c r="AU256" s="15">
        <v>160</v>
      </c>
      <c r="AV256" s="17" t="s">
        <v>79</v>
      </c>
      <c r="AW256" s="17">
        <v>120</v>
      </c>
      <c r="AX256" s="17">
        <v>150</v>
      </c>
      <c r="AY256" s="63">
        <v>160</v>
      </c>
      <c r="AZ256" s="63">
        <v>60</v>
      </c>
      <c r="BA256" s="64" t="s">
        <v>79</v>
      </c>
      <c r="BB256" s="64">
        <v>2</v>
      </c>
      <c r="BC256" s="64" t="s">
        <v>79</v>
      </c>
      <c r="BD256" s="64" t="s">
        <v>735</v>
      </c>
      <c r="BE256" s="64" t="s">
        <v>1025</v>
      </c>
      <c r="BF256" s="64" t="s">
        <v>79</v>
      </c>
      <c r="BG256" s="64" t="b">
        <v>1</v>
      </c>
    </row>
    <row r="257" spans="22:59" s="5" customFormat="1" ht="12.75">
      <c r="V257" s="12"/>
      <c r="W257" s="12"/>
      <c r="AO257" s="5">
        <v>248</v>
      </c>
      <c r="AP257" s="77" t="s">
        <v>990</v>
      </c>
      <c r="AQ257" s="14" t="s">
        <v>231</v>
      </c>
      <c r="AR257" s="15" t="s">
        <v>109</v>
      </c>
      <c r="AS257" s="15" t="s">
        <v>79</v>
      </c>
      <c r="AT257" s="16" t="s">
        <v>79</v>
      </c>
      <c r="AU257" s="15">
        <v>90</v>
      </c>
      <c r="AV257" s="17" t="s">
        <v>79</v>
      </c>
      <c r="AW257" s="17">
        <v>120</v>
      </c>
      <c r="AX257" s="17">
        <v>150</v>
      </c>
      <c r="AY257" s="63">
        <v>90</v>
      </c>
      <c r="AZ257" s="63">
        <v>30</v>
      </c>
      <c r="BA257" s="64" t="s">
        <v>79</v>
      </c>
      <c r="BB257" s="64">
        <v>2</v>
      </c>
      <c r="BC257" s="64" t="s">
        <v>79</v>
      </c>
      <c r="BD257" s="64" t="s">
        <v>735</v>
      </c>
      <c r="BE257" s="64" t="s">
        <v>990</v>
      </c>
      <c r="BF257" s="64" t="s">
        <v>79</v>
      </c>
      <c r="BG257" s="64" t="b">
        <v>1</v>
      </c>
    </row>
    <row r="258" spans="22:59" s="5" customFormat="1" ht="12.75">
      <c r="V258" s="12"/>
      <c r="W258" s="12"/>
      <c r="AO258" s="5">
        <v>249</v>
      </c>
      <c r="AP258" s="77" t="s">
        <v>1245</v>
      </c>
      <c r="AQ258" s="14" t="s">
        <v>231</v>
      </c>
      <c r="AR258" s="15" t="s">
        <v>109</v>
      </c>
      <c r="AS258" s="15" t="s">
        <v>79</v>
      </c>
      <c r="AT258" s="16" t="s">
        <v>1243</v>
      </c>
      <c r="AU258" s="15">
        <v>160</v>
      </c>
      <c r="AV258" s="17" t="s">
        <v>79</v>
      </c>
      <c r="AW258" s="17">
        <v>120</v>
      </c>
      <c r="AX258" s="17">
        <v>150</v>
      </c>
      <c r="AY258" s="63">
        <v>160</v>
      </c>
      <c r="AZ258" s="63">
        <v>60</v>
      </c>
      <c r="BA258" s="64" t="s">
        <v>79</v>
      </c>
      <c r="BB258" s="64">
        <v>2</v>
      </c>
      <c r="BC258" s="64" t="s">
        <v>79</v>
      </c>
      <c r="BD258" s="64" t="s">
        <v>735</v>
      </c>
      <c r="BE258" s="64" t="s">
        <v>1245</v>
      </c>
      <c r="BF258" s="64" t="s">
        <v>1246</v>
      </c>
      <c r="BG258" s="64" t="b">
        <v>1</v>
      </c>
    </row>
    <row r="259" spans="22:59" s="5" customFormat="1" ht="12.75">
      <c r="V259" s="12"/>
      <c r="W259" s="12"/>
      <c r="AO259" s="5">
        <v>250</v>
      </c>
      <c r="AP259" s="77" t="s">
        <v>1247</v>
      </c>
      <c r="AQ259" s="14" t="s">
        <v>231</v>
      </c>
      <c r="AR259" s="15" t="s">
        <v>109</v>
      </c>
      <c r="AS259" s="15" t="s">
        <v>79</v>
      </c>
      <c r="AT259" s="16" t="s">
        <v>1243</v>
      </c>
      <c r="AU259" s="15">
        <v>90</v>
      </c>
      <c r="AV259" s="17" t="s">
        <v>79</v>
      </c>
      <c r="AW259" s="17">
        <v>120</v>
      </c>
      <c r="AX259" s="17">
        <v>150</v>
      </c>
      <c r="AY259" s="63">
        <v>90</v>
      </c>
      <c r="AZ259" s="63">
        <v>30</v>
      </c>
      <c r="BA259" s="64" t="s">
        <v>79</v>
      </c>
      <c r="BB259" s="64">
        <v>2</v>
      </c>
      <c r="BC259" s="64" t="s">
        <v>79</v>
      </c>
      <c r="BD259" s="64" t="s">
        <v>735</v>
      </c>
      <c r="BE259" s="64" t="s">
        <v>990</v>
      </c>
      <c r="BF259" s="64" t="s">
        <v>1246</v>
      </c>
      <c r="BG259" s="64" t="b">
        <v>1</v>
      </c>
    </row>
    <row r="260" spans="22:59" s="5" customFormat="1" ht="12.75">
      <c r="V260" s="12"/>
      <c r="W260" s="12"/>
      <c r="AO260" s="5">
        <v>251</v>
      </c>
      <c r="AP260" s="77" t="s">
        <v>1248</v>
      </c>
      <c r="AQ260" s="14" t="s">
        <v>231</v>
      </c>
      <c r="AR260" s="15" t="s">
        <v>109</v>
      </c>
      <c r="AS260" s="15" t="s">
        <v>79</v>
      </c>
      <c r="AT260" s="16" t="s">
        <v>1243</v>
      </c>
      <c r="AU260" s="15">
        <v>90</v>
      </c>
      <c r="AV260" s="17" t="s">
        <v>79</v>
      </c>
      <c r="AW260" s="17">
        <v>120</v>
      </c>
      <c r="AX260" s="17">
        <v>75</v>
      </c>
      <c r="AY260" s="63">
        <v>90</v>
      </c>
      <c r="AZ260" s="63">
        <v>15</v>
      </c>
      <c r="BA260" s="64" t="s">
        <v>79</v>
      </c>
      <c r="BB260" s="64">
        <v>2</v>
      </c>
      <c r="BC260" s="64" t="s">
        <v>79</v>
      </c>
      <c r="BD260" s="64" t="s">
        <v>735</v>
      </c>
      <c r="BE260" s="64" t="s">
        <v>94</v>
      </c>
      <c r="BF260" s="64" t="s">
        <v>1246</v>
      </c>
      <c r="BG260" s="64" t="b">
        <v>1</v>
      </c>
    </row>
    <row r="261" spans="22:59" s="5" customFormat="1" ht="12.75">
      <c r="V261" s="12"/>
      <c r="W261" s="12"/>
      <c r="AO261" s="5">
        <v>252</v>
      </c>
      <c r="AP261" s="77" t="s">
        <v>1249</v>
      </c>
      <c r="AQ261" s="14" t="s">
        <v>231</v>
      </c>
      <c r="AR261" s="15" t="s">
        <v>79</v>
      </c>
      <c r="AS261" s="15" t="s">
        <v>79</v>
      </c>
      <c r="AT261" s="16" t="s">
        <v>79</v>
      </c>
      <c r="AU261" s="15">
        <v>90</v>
      </c>
      <c r="AV261" s="17" t="s">
        <v>79</v>
      </c>
      <c r="AW261" s="17">
        <v>24</v>
      </c>
      <c r="AX261" s="17">
        <v>150</v>
      </c>
      <c r="AY261" s="63">
        <v>90</v>
      </c>
      <c r="AZ261" s="63">
        <v>30</v>
      </c>
      <c r="BA261" s="64" t="s">
        <v>79</v>
      </c>
      <c r="BB261" s="64">
        <v>2</v>
      </c>
      <c r="BC261" s="64" t="s">
        <v>79</v>
      </c>
      <c r="BD261" s="64" t="s">
        <v>735</v>
      </c>
      <c r="BE261" s="64" t="s">
        <v>990</v>
      </c>
      <c r="BF261" s="64" t="s">
        <v>79</v>
      </c>
      <c r="BG261" s="64" t="b">
        <v>1</v>
      </c>
    </row>
    <row r="262" spans="22:59" s="5" customFormat="1" ht="12.75">
      <c r="V262" s="12"/>
      <c r="W262" s="12"/>
      <c r="AO262" s="5">
        <v>253</v>
      </c>
      <c r="AP262" s="77" t="s">
        <v>1250</v>
      </c>
      <c r="AQ262" s="14" t="s">
        <v>152</v>
      </c>
      <c r="AR262" s="15" t="s">
        <v>109</v>
      </c>
      <c r="AS262" s="15" t="s">
        <v>93</v>
      </c>
      <c r="AT262" s="16" t="s">
        <v>79</v>
      </c>
      <c r="AU262" s="15">
        <v>160</v>
      </c>
      <c r="AV262" s="17">
        <v>7</v>
      </c>
      <c r="AW262" s="17">
        <v>120</v>
      </c>
      <c r="AX262" s="17">
        <v>150</v>
      </c>
      <c r="AY262" s="63">
        <v>160</v>
      </c>
      <c r="AZ262" s="63">
        <v>240</v>
      </c>
      <c r="BA262" s="64">
        <v>1</v>
      </c>
      <c r="BB262" s="64">
        <v>2</v>
      </c>
      <c r="BC262" s="64" t="s">
        <v>79</v>
      </c>
      <c r="BD262" s="64" t="s">
        <v>735</v>
      </c>
      <c r="BE262" s="64" t="s">
        <v>94</v>
      </c>
      <c r="BF262" s="64" t="s">
        <v>1227</v>
      </c>
      <c r="BG262" s="64" t="b">
        <v>1</v>
      </c>
    </row>
    <row r="263" spans="22:59" s="5" customFormat="1" ht="12.75">
      <c r="V263" s="12"/>
      <c r="W263" s="12"/>
      <c r="AO263" s="5">
        <v>254</v>
      </c>
      <c r="AP263" s="77" t="s">
        <v>1462</v>
      </c>
      <c r="AQ263" s="14" t="s">
        <v>231</v>
      </c>
      <c r="AR263" s="15" t="s">
        <v>79</v>
      </c>
      <c r="AS263" s="15" t="s">
        <v>132</v>
      </c>
      <c r="AT263" s="16" t="s">
        <v>79</v>
      </c>
      <c r="AU263" s="15">
        <v>90</v>
      </c>
      <c r="AV263" s="17" t="s">
        <v>79</v>
      </c>
      <c r="AW263" s="17">
        <v>24</v>
      </c>
      <c r="AX263" s="17">
        <v>150</v>
      </c>
      <c r="AY263" s="63">
        <v>90</v>
      </c>
      <c r="AZ263" s="63">
        <v>30</v>
      </c>
      <c r="BA263" s="64">
        <v>2</v>
      </c>
      <c r="BB263" s="64">
        <v>2</v>
      </c>
      <c r="BC263" s="64" t="s">
        <v>79</v>
      </c>
      <c r="BD263" s="64" t="s">
        <v>735</v>
      </c>
      <c r="BE263" s="64" t="s">
        <v>232</v>
      </c>
      <c r="BF263" s="64" t="s">
        <v>79</v>
      </c>
      <c r="BG263" s="64" t="b">
        <v>1</v>
      </c>
    </row>
    <row r="264" spans="22:59" s="5" customFormat="1" ht="12.75">
      <c r="V264" s="12"/>
      <c r="W264" s="12"/>
      <c r="AO264" s="5">
        <v>255</v>
      </c>
      <c r="AP264" s="77" t="s">
        <v>1251</v>
      </c>
      <c r="AQ264" s="14" t="s">
        <v>231</v>
      </c>
      <c r="AR264" s="15" t="s">
        <v>79</v>
      </c>
      <c r="AS264" s="15" t="s">
        <v>132</v>
      </c>
      <c r="AT264" s="16" t="s">
        <v>1243</v>
      </c>
      <c r="AU264" s="15">
        <v>90</v>
      </c>
      <c r="AV264" s="17" t="s">
        <v>1252</v>
      </c>
      <c r="AW264" s="17">
        <v>24</v>
      </c>
      <c r="AX264" s="17">
        <v>150</v>
      </c>
      <c r="AY264" s="63">
        <v>90</v>
      </c>
      <c r="AZ264" s="63">
        <v>30</v>
      </c>
      <c r="BA264" s="64">
        <v>2</v>
      </c>
      <c r="BB264" s="64">
        <v>2</v>
      </c>
      <c r="BC264" s="64" t="s">
        <v>79</v>
      </c>
      <c r="BD264" s="64" t="s">
        <v>735</v>
      </c>
      <c r="BE264" s="64" t="s">
        <v>94</v>
      </c>
      <c r="BF264" s="64" t="s">
        <v>1246</v>
      </c>
      <c r="BG264" s="64" t="b">
        <v>1</v>
      </c>
    </row>
    <row r="265" spans="22:59" s="5" customFormat="1" ht="12.75">
      <c r="V265" s="12"/>
      <c r="W265" s="12"/>
      <c r="AO265" s="5">
        <v>256</v>
      </c>
      <c r="AP265" s="77" t="s">
        <v>1253</v>
      </c>
      <c r="AQ265" s="14" t="s">
        <v>231</v>
      </c>
      <c r="AR265" s="15" t="s">
        <v>79</v>
      </c>
      <c r="AS265" s="15" t="s">
        <v>132</v>
      </c>
      <c r="AT265" s="16" t="s">
        <v>1243</v>
      </c>
      <c r="AU265" s="15">
        <v>90</v>
      </c>
      <c r="AV265" s="17" t="s">
        <v>79</v>
      </c>
      <c r="AW265" s="17">
        <v>24</v>
      </c>
      <c r="AX265" s="17">
        <v>150</v>
      </c>
      <c r="AY265" s="63">
        <v>90</v>
      </c>
      <c r="AZ265" s="63">
        <v>30</v>
      </c>
      <c r="BA265" s="64">
        <v>2</v>
      </c>
      <c r="BB265" s="64">
        <v>2</v>
      </c>
      <c r="BC265" s="64" t="s">
        <v>1215</v>
      </c>
      <c r="BD265" s="64" t="s">
        <v>735</v>
      </c>
      <c r="BE265" s="64" t="s">
        <v>94</v>
      </c>
      <c r="BF265" s="64" t="s">
        <v>1244</v>
      </c>
      <c r="BG265" s="64" t="b">
        <v>1</v>
      </c>
    </row>
    <row r="266" spans="22:59" s="5" customFormat="1" ht="12.75">
      <c r="V266" s="12"/>
      <c r="W266" s="12"/>
      <c r="AO266" s="5">
        <v>257</v>
      </c>
      <c r="AP266" s="77" t="s">
        <v>1463</v>
      </c>
      <c r="AQ266" s="14" t="s">
        <v>231</v>
      </c>
      <c r="AR266" s="15" t="s">
        <v>109</v>
      </c>
      <c r="AS266" s="15" t="s">
        <v>132</v>
      </c>
      <c r="AT266" s="16" t="s">
        <v>1210</v>
      </c>
      <c r="AU266" s="15">
        <v>160</v>
      </c>
      <c r="AV266" s="17" t="s">
        <v>79</v>
      </c>
      <c r="AW266" s="17">
        <v>120</v>
      </c>
      <c r="AX266" s="17">
        <v>150</v>
      </c>
      <c r="AY266" s="63">
        <v>160</v>
      </c>
      <c r="AZ266" s="63">
        <v>60</v>
      </c>
      <c r="BA266" s="64">
        <v>2</v>
      </c>
      <c r="BB266" s="64">
        <v>2</v>
      </c>
      <c r="BC266" s="64" t="s">
        <v>79</v>
      </c>
      <c r="BD266" s="64" t="s">
        <v>735</v>
      </c>
      <c r="BE266" s="64" t="s">
        <v>94</v>
      </c>
      <c r="BF266" s="64" t="s">
        <v>1211</v>
      </c>
      <c r="BG266" s="64" t="b">
        <v>1</v>
      </c>
    </row>
    <row r="267" spans="22:59" s="5" customFormat="1" ht="12.75">
      <c r="V267" s="12"/>
      <c r="W267" s="12"/>
      <c r="AO267" s="5">
        <v>258</v>
      </c>
      <c r="AP267" s="77" t="s">
        <v>1254</v>
      </c>
      <c r="AQ267" s="14" t="s">
        <v>231</v>
      </c>
      <c r="AR267" s="15" t="s">
        <v>109</v>
      </c>
      <c r="AS267" s="15" t="s">
        <v>132</v>
      </c>
      <c r="AT267" s="16" t="s">
        <v>1210</v>
      </c>
      <c r="AU267" s="15">
        <v>90</v>
      </c>
      <c r="AV267" s="17" t="s">
        <v>79</v>
      </c>
      <c r="AW267" s="17">
        <v>120</v>
      </c>
      <c r="AX267" s="17">
        <v>150</v>
      </c>
      <c r="AY267" s="63">
        <v>90</v>
      </c>
      <c r="AZ267" s="63">
        <v>30</v>
      </c>
      <c r="BA267" s="64">
        <v>2</v>
      </c>
      <c r="BB267" s="64">
        <v>2</v>
      </c>
      <c r="BC267" s="64" t="s">
        <v>79</v>
      </c>
      <c r="BD267" s="64" t="s">
        <v>735</v>
      </c>
      <c r="BE267" s="64" t="s">
        <v>94</v>
      </c>
      <c r="BF267" s="64" t="s">
        <v>1211</v>
      </c>
      <c r="BG267" s="64" t="b">
        <v>1</v>
      </c>
    </row>
    <row r="268" spans="22:59" s="5" customFormat="1" ht="12.75">
      <c r="V268" s="12"/>
      <c r="W268" s="12"/>
      <c r="AO268" s="5">
        <v>259</v>
      </c>
      <c r="AP268" s="77" t="s">
        <v>231</v>
      </c>
      <c r="AQ268" s="14" t="s">
        <v>231</v>
      </c>
      <c r="AR268" s="15" t="s">
        <v>79</v>
      </c>
      <c r="AS268" s="15" t="s">
        <v>79</v>
      </c>
      <c r="AT268" s="16" t="s">
        <v>79</v>
      </c>
      <c r="AU268" s="15" t="s">
        <v>172</v>
      </c>
      <c r="AV268" s="17" t="s">
        <v>79</v>
      </c>
      <c r="AW268" s="17">
        <v>24</v>
      </c>
      <c r="AX268" s="17">
        <v>150</v>
      </c>
      <c r="AY268" s="63" t="s">
        <v>410</v>
      </c>
      <c r="AZ268" s="63" t="s">
        <v>411</v>
      </c>
      <c r="BA268" s="64" t="s">
        <v>79</v>
      </c>
      <c r="BB268" s="64">
        <v>2</v>
      </c>
      <c r="BC268" s="64" t="s">
        <v>1215</v>
      </c>
      <c r="BD268" s="64" t="s">
        <v>735</v>
      </c>
      <c r="BE268" s="64" t="s">
        <v>231</v>
      </c>
      <c r="BF268" s="64" t="s">
        <v>1229</v>
      </c>
      <c r="BG268" s="64" t="b">
        <v>1</v>
      </c>
    </row>
    <row r="269" spans="22:59" s="5" customFormat="1" ht="12.75">
      <c r="V269" s="12"/>
      <c r="W269" s="12"/>
      <c r="AO269" s="5">
        <v>260</v>
      </c>
      <c r="AP269" s="77" t="s">
        <v>1255</v>
      </c>
      <c r="AQ269" s="14" t="s">
        <v>231</v>
      </c>
      <c r="AR269" s="15" t="s">
        <v>79</v>
      </c>
      <c r="AS269" s="15" t="s">
        <v>79</v>
      </c>
      <c r="AT269" s="16" t="s">
        <v>1243</v>
      </c>
      <c r="AU269" s="15" t="s">
        <v>172</v>
      </c>
      <c r="AV269" s="17" t="s">
        <v>79</v>
      </c>
      <c r="AW269" s="17">
        <v>24</v>
      </c>
      <c r="AX269" s="17">
        <v>150</v>
      </c>
      <c r="AY269" s="63" t="s">
        <v>410</v>
      </c>
      <c r="AZ269" s="63" t="s">
        <v>411</v>
      </c>
      <c r="BA269" s="64" t="s">
        <v>79</v>
      </c>
      <c r="BB269" s="64">
        <v>2</v>
      </c>
      <c r="BC269" s="64" t="s">
        <v>79</v>
      </c>
      <c r="BD269" s="64" t="s">
        <v>735</v>
      </c>
      <c r="BE269" s="64" t="s">
        <v>94</v>
      </c>
      <c r="BF269" s="64" t="s">
        <v>1246</v>
      </c>
      <c r="BG269" s="64" t="b">
        <v>1</v>
      </c>
    </row>
    <row r="270" spans="22:59" s="5" customFormat="1" ht="12.75">
      <c r="V270" s="12"/>
      <c r="W270" s="12"/>
      <c r="AO270" s="5">
        <v>261</v>
      </c>
      <c r="AP270" s="77" t="s">
        <v>1256</v>
      </c>
      <c r="AQ270" s="14" t="s">
        <v>231</v>
      </c>
      <c r="AR270" s="15" t="s">
        <v>79</v>
      </c>
      <c r="AS270" s="15" t="s">
        <v>79</v>
      </c>
      <c r="AT270" s="16" t="s">
        <v>79</v>
      </c>
      <c r="AU270" s="15" t="s">
        <v>172</v>
      </c>
      <c r="AV270" s="17" t="s">
        <v>79</v>
      </c>
      <c r="AW270" s="17">
        <v>24</v>
      </c>
      <c r="AX270" s="17">
        <v>150</v>
      </c>
      <c r="AY270" s="63" t="s">
        <v>410</v>
      </c>
      <c r="AZ270" s="63" t="s">
        <v>411</v>
      </c>
      <c r="BA270" s="64" t="s">
        <v>79</v>
      </c>
      <c r="BB270" s="64">
        <v>2</v>
      </c>
      <c r="BC270" s="64" t="s">
        <v>1215</v>
      </c>
      <c r="BD270" s="64" t="s">
        <v>735</v>
      </c>
      <c r="BE270" s="64" t="s">
        <v>231</v>
      </c>
      <c r="BF270" s="64" t="s">
        <v>1216</v>
      </c>
      <c r="BG270" s="64" t="b">
        <v>1</v>
      </c>
    </row>
    <row r="271" spans="22:59" s="5" customFormat="1" ht="12.75">
      <c r="V271" s="12"/>
      <c r="W271" s="12"/>
      <c r="AO271" s="5">
        <v>262</v>
      </c>
      <c r="AP271" s="77" t="s">
        <v>1464</v>
      </c>
      <c r="AQ271" s="14" t="s">
        <v>231</v>
      </c>
      <c r="AR271" s="15" t="s">
        <v>79</v>
      </c>
      <c r="AS271" s="15" t="s">
        <v>132</v>
      </c>
      <c r="AT271" s="16" t="s">
        <v>79</v>
      </c>
      <c r="AU271" s="15" t="s">
        <v>172</v>
      </c>
      <c r="AV271" s="17" t="s">
        <v>1389</v>
      </c>
      <c r="AW271" s="17">
        <v>24</v>
      </c>
      <c r="AX271" s="17">
        <v>150</v>
      </c>
      <c r="AY271" s="63" t="s">
        <v>410</v>
      </c>
      <c r="AZ271" s="63" t="s">
        <v>411</v>
      </c>
      <c r="BA271" s="64">
        <v>2</v>
      </c>
      <c r="BB271" s="64">
        <v>2</v>
      </c>
      <c r="BC271" s="64" t="s">
        <v>79</v>
      </c>
      <c r="BD271" s="64" t="s">
        <v>735</v>
      </c>
      <c r="BE271" s="64" t="s">
        <v>232</v>
      </c>
      <c r="BF271" s="64" t="s">
        <v>79</v>
      </c>
      <c r="BG271" s="64" t="b">
        <v>1</v>
      </c>
    </row>
    <row r="272" spans="22:59" s="5" customFormat="1" ht="12.75">
      <c r="V272" s="12"/>
      <c r="W272" s="12"/>
      <c r="AO272" s="5">
        <v>263</v>
      </c>
      <c r="AP272" s="77" t="s">
        <v>232</v>
      </c>
      <c r="AQ272" s="14" t="s">
        <v>231</v>
      </c>
      <c r="AR272" s="15" t="s">
        <v>79</v>
      </c>
      <c r="AS272" s="15" t="s">
        <v>132</v>
      </c>
      <c r="AT272" s="16" t="s">
        <v>79</v>
      </c>
      <c r="AU272" s="15" t="s">
        <v>172</v>
      </c>
      <c r="AV272" s="17" t="s">
        <v>79</v>
      </c>
      <c r="AW272" s="17">
        <v>24</v>
      </c>
      <c r="AX272" s="17">
        <v>150</v>
      </c>
      <c r="AY272" s="63" t="s">
        <v>410</v>
      </c>
      <c r="AZ272" s="63" t="s">
        <v>411</v>
      </c>
      <c r="BA272" s="64">
        <v>2</v>
      </c>
      <c r="BB272" s="64">
        <v>2</v>
      </c>
      <c r="BC272" s="64" t="s">
        <v>79</v>
      </c>
      <c r="BD272" s="64" t="s">
        <v>735</v>
      </c>
      <c r="BE272" s="64" t="s">
        <v>232</v>
      </c>
      <c r="BF272" s="64" t="s">
        <v>79</v>
      </c>
      <c r="BG272" s="64" t="b">
        <v>1</v>
      </c>
    </row>
    <row r="273" spans="22:59" s="5" customFormat="1" ht="12.75">
      <c r="V273" s="12"/>
      <c r="W273" s="12"/>
      <c r="AO273" s="5">
        <v>264</v>
      </c>
      <c r="AP273" s="77" t="s">
        <v>1465</v>
      </c>
      <c r="AQ273" s="14" t="s">
        <v>231</v>
      </c>
      <c r="AR273" s="15" t="s">
        <v>109</v>
      </c>
      <c r="AS273" s="15" t="s">
        <v>132</v>
      </c>
      <c r="AT273" s="16" t="s">
        <v>79</v>
      </c>
      <c r="AU273" s="15" t="s">
        <v>172</v>
      </c>
      <c r="AV273" s="17" t="s">
        <v>79</v>
      </c>
      <c r="AW273" s="17">
        <v>120</v>
      </c>
      <c r="AX273" s="17">
        <v>150</v>
      </c>
      <c r="AY273" s="63" t="s">
        <v>410</v>
      </c>
      <c r="AZ273" s="63" t="s">
        <v>411</v>
      </c>
      <c r="BA273" s="64">
        <v>2</v>
      </c>
      <c r="BB273" s="64">
        <v>2</v>
      </c>
      <c r="BC273" s="64" t="s">
        <v>1215</v>
      </c>
      <c r="BD273" s="64" t="s">
        <v>735</v>
      </c>
      <c r="BE273" s="64" t="s">
        <v>232</v>
      </c>
      <c r="BF273" s="64" t="s">
        <v>79</v>
      </c>
      <c r="BG273" s="64" t="b">
        <v>1</v>
      </c>
    </row>
    <row r="274" spans="22:59" s="5" customFormat="1" ht="12.75">
      <c r="V274" s="12"/>
      <c r="W274" s="12"/>
      <c r="AO274" s="5">
        <v>265</v>
      </c>
      <c r="AP274" s="77" t="s">
        <v>1257</v>
      </c>
      <c r="AQ274" s="14" t="s">
        <v>231</v>
      </c>
      <c r="AR274" s="15" t="s">
        <v>79</v>
      </c>
      <c r="AS274" s="15" t="s">
        <v>132</v>
      </c>
      <c r="AT274" s="16" t="s">
        <v>1243</v>
      </c>
      <c r="AU274" s="15" t="s">
        <v>172</v>
      </c>
      <c r="AV274" s="17" t="s">
        <v>79</v>
      </c>
      <c r="AW274" s="17">
        <v>24</v>
      </c>
      <c r="AX274" s="17">
        <v>150</v>
      </c>
      <c r="AY274" s="63" t="s">
        <v>410</v>
      </c>
      <c r="AZ274" s="63" t="s">
        <v>411</v>
      </c>
      <c r="BA274" s="64">
        <v>2</v>
      </c>
      <c r="BB274" s="64">
        <v>2</v>
      </c>
      <c r="BC274" s="64" t="s">
        <v>1215</v>
      </c>
      <c r="BD274" s="64" t="s">
        <v>735</v>
      </c>
      <c r="BE274" s="64" t="s">
        <v>232</v>
      </c>
      <c r="BF274" s="64" t="s">
        <v>1244</v>
      </c>
      <c r="BG274" s="64" t="b">
        <v>1</v>
      </c>
    </row>
    <row r="275" spans="22:59" s="5" customFormat="1" ht="12.75">
      <c r="V275" s="12"/>
      <c r="W275" s="12"/>
      <c r="AO275" s="5">
        <v>266</v>
      </c>
      <c r="AP275" s="77" t="s">
        <v>1466</v>
      </c>
      <c r="AQ275" s="14" t="s">
        <v>231</v>
      </c>
      <c r="AR275" s="15" t="s">
        <v>109</v>
      </c>
      <c r="AS275" s="15" t="s">
        <v>132</v>
      </c>
      <c r="AT275" s="16" t="s">
        <v>79</v>
      </c>
      <c r="AU275" s="15" t="s">
        <v>172</v>
      </c>
      <c r="AV275" s="17" t="s">
        <v>79</v>
      </c>
      <c r="AW275" s="17">
        <v>120</v>
      </c>
      <c r="AX275" s="17">
        <v>150</v>
      </c>
      <c r="AY275" s="63" t="s">
        <v>410</v>
      </c>
      <c r="AZ275" s="63" t="s">
        <v>411</v>
      </c>
      <c r="BA275" s="64">
        <v>2</v>
      </c>
      <c r="BB275" s="64">
        <v>2</v>
      </c>
      <c r="BC275" s="64" t="s">
        <v>79</v>
      </c>
      <c r="BD275" s="64" t="s">
        <v>735</v>
      </c>
      <c r="BE275" s="64" t="s">
        <v>232</v>
      </c>
      <c r="BF275" s="64" t="s">
        <v>79</v>
      </c>
      <c r="BG275" s="64" t="b">
        <v>1</v>
      </c>
    </row>
    <row r="276" spans="22:59" s="5" customFormat="1" ht="12.75">
      <c r="V276" s="12"/>
      <c r="W276" s="12"/>
      <c r="AO276" s="5">
        <v>267</v>
      </c>
      <c r="AP276" s="77" t="s">
        <v>1258</v>
      </c>
      <c r="AQ276" s="14" t="s">
        <v>231</v>
      </c>
      <c r="AR276" s="15" t="s">
        <v>1259</v>
      </c>
      <c r="AS276" s="15" t="s">
        <v>132</v>
      </c>
      <c r="AT276" s="16" t="s">
        <v>79</v>
      </c>
      <c r="AU276" s="15" t="s">
        <v>172</v>
      </c>
      <c r="AV276" s="17" t="s">
        <v>79</v>
      </c>
      <c r="AW276" s="17">
        <v>220</v>
      </c>
      <c r="AX276" s="17">
        <v>150</v>
      </c>
      <c r="AY276" s="63" t="s">
        <v>410</v>
      </c>
      <c r="AZ276" s="63" t="s">
        <v>411</v>
      </c>
      <c r="BA276" s="64">
        <v>2</v>
      </c>
      <c r="BB276" s="64">
        <v>2</v>
      </c>
      <c r="BC276" s="64" t="s">
        <v>79</v>
      </c>
      <c r="BD276" s="64" t="s">
        <v>735</v>
      </c>
      <c r="BE276" s="64" t="s">
        <v>94</v>
      </c>
      <c r="BF276" s="64" t="s">
        <v>79</v>
      </c>
      <c r="BG276" s="64" t="b">
        <v>1</v>
      </c>
    </row>
    <row r="277" spans="22:59" s="5" customFormat="1" ht="12.75">
      <c r="V277" s="12"/>
      <c r="W277" s="12"/>
      <c r="AO277" s="5">
        <v>268</v>
      </c>
      <c r="AP277" s="77" t="s">
        <v>236</v>
      </c>
      <c r="AQ277" s="14" t="s">
        <v>236</v>
      </c>
      <c r="AR277" s="15" t="s">
        <v>79</v>
      </c>
      <c r="AS277" s="15" t="s">
        <v>79</v>
      </c>
      <c r="AT277" s="16" t="s">
        <v>79</v>
      </c>
      <c r="AU277" s="15">
        <v>160</v>
      </c>
      <c r="AV277" s="17" t="s">
        <v>79</v>
      </c>
      <c r="AW277" s="17">
        <v>24</v>
      </c>
      <c r="AX277" s="17">
        <v>60</v>
      </c>
      <c r="AY277" s="63">
        <v>160</v>
      </c>
      <c r="AZ277" s="63">
        <v>60</v>
      </c>
      <c r="BA277" s="64" t="s">
        <v>79</v>
      </c>
      <c r="BB277" s="64">
        <v>2</v>
      </c>
      <c r="BC277" s="64" t="s">
        <v>1215</v>
      </c>
      <c r="BD277" s="64" t="s">
        <v>735</v>
      </c>
      <c r="BE277" s="64" t="s">
        <v>236</v>
      </c>
      <c r="BF277" s="64" t="s">
        <v>1229</v>
      </c>
      <c r="BG277" s="64" t="b">
        <v>1</v>
      </c>
    </row>
    <row r="278" spans="22:59" s="5" customFormat="1" ht="12.75">
      <c r="V278" s="12"/>
      <c r="W278" s="12"/>
      <c r="AO278" s="5">
        <v>269</v>
      </c>
      <c r="AP278" s="77" t="s">
        <v>1087</v>
      </c>
      <c r="AQ278" s="14" t="s">
        <v>1087</v>
      </c>
      <c r="AR278" s="15" t="s">
        <v>79</v>
      </c>
      <c r="AS278" s="15" t="s">
        <v>79</v>
      </c>
      <c r="AT278" s="16" t="s">
        <v>79</v>
      </c>
      <c r="AU278" s="15">
        <v>90</v>
      </c>
      <c r="AV278" s="17" t="s">
        <v>79</v>
      </c>
      <c r="AW278" s="17">
        <v>24</v>
      </c>
      <c r="AX278" s="17">
        <v>60</v>
      </c>
      <c r="AY278" s="63">
        <v>90</v>
      </c>
      <c r="AZ278" s="63">
        <v>30</v>
      </c>
      <c r="BA278" s="64" t="s">
        <v>79</v>
      </c>
      <c r="BB278" s="64">
        <v>2</v>
      </c>
      <c r="BC278" s="64" t="s">
        <v>1215</v>
      </c>
      <c r="BD278" s="64" t="s">
        <v>735</v>
      </c>
      <c r="BE278" s="64" t="s">
        <v>1087</v>
      </c>
      <c r="BF278" s="64" t="s">
        <v>1229</v>
      </c>
      <c r="BG278" s="64" t="b">
        <v>1</v>
      </c>
    </row>
    <row r="279" spans="22:59" s="5" customFormat="1" ht="12.75">
      <c r="V279" s="12"/>
      <c r="W279" s="12"/>
      <c r="AO279" s="5">
        <v>270</v>
      </c>
      <c r="AP279" s="77" t="s">
        <v>1467</v>
      </c>
      <c r="AQ279" s="14" t="s">
        <v>1087</v>
      </c>
      <c r="AR279" s="15" t="s">
        <v>109</v>
      </c>
      <c r="AS279" s="15" t="s">
        <v>79</v>
      </c>
      <c r="AT279" s="16" t="s">
        <v>79</v>
      </c>
      <c r="AU279" s="15">
        <v>90</v>
      </c>
      <c r="AV279" s="17" t="s">
        <v>79</v>
      </c>
      <c r="AW279" s="17">
        <v>120</v>
      </c>
      <c r="AX279" s="17">
        <v>60</v>
      </c>
      <c r="AY279" s="63">
        <v>90</v>
      </c>
      <c r="AZ279" s="63">
        <v>30</v>
      </c>
      <c r="BA279" s="64" t="s">
        <v>79</v>
      </c>
      <c r="BB279" s="64">
        <v>2</v>
      </c>
      <c r="BC279" s="64" t="s">
        <v>79</v>
      </c>
      <c r="BD279" s="64" t="s">
        <v>735</v>
      </c>
      <c r="BE279" s="64" t="s">
        <v>94</v>
      </c>
      <c r="BF279" s="64" t="s">
        <v>79</v>
      </c>
      <c r="BG279" s="64" t="b">
        <v>1</v>
      </c>
    </row>
    <row r="280" spans="22:59" s="5" customFormat="1" ht="12.75">
      <c r="V280" s="12"/>
      <c r="W280" s="12"/>
      <c r="AO280" s="5">
        <v>271</v>
      </c>
      <c r="AP280" s="77" t="s">
        <v>1260</v>
      </c>
      <c r="AQ280" s="14" t="s">
        <v>1087</v>
      </c>
      <c r="AR280" s="15" t="s">
        <v>79</v>
      </c>
      <c r="AS280" s="15" t="s">
        <v>79</v>
      </c>
      <c r="AT280" s="16" t="s">
        <v>79</v>
      </c>
      <c r="AU280" s="15">
        <v>90</v>
      </c>
      <c r="AV280" s="17" t="s">
        <v>79</v>
      </c>
      <c r="AW280" s="17">
        <v>24</v>
      </c>
      <c r="AX280" s="17">
        <v>25</v>
      </c>
      <c r="AY280" s="63">
        <v>90</v>
      </c>
      <c r="AZ280" s="63">
        <v>60</v>
      </c>
      <c r="BA280" s="64" t="s">
        <v>79</v>
      </c>
      <c r="BB280" s="64">
        <v>2</v>
      </c>
      <c r="BC280" s="64" t="s">
        <v>79</v>
      </c>
      <c r="BD280" s="64" t="s">
        <v>735</v>
      </c>
      <c r="BE280" s="64" t="s">
        <v>94</v>
      </c>
      <c r="BF280" s="64" t="s">
        <v>1227</v>
      </c>
      <c r="BG280" s="64" t="b">
        <v>1</v>
      </c>
    </row>
    <row r="281" spans="22:59" s="5" customFormat="1" ht="12.75">
      <c r="V281" s="12"/>
      <c r="W281" s="12"/>
      <c r="AO281" s="5">
        <v>272</v>
      </c>
      <c r="AP281" s="77" t="s">
        <v>1261</v>
      </c>
      <c r="AQ281" s="14" t="s">
        <v>236</v>
      </c>
      <c r="AR281" s="15" t="s">
        <v>79</v>
      </c>
      <c r="AS281" s="15" t="s">
        <v>79</v>
      </c>
      <c r="AT281" s="16" t="s">
        <v>1243</v>
      </c>
      <c r="AU281" s="15">
        <v>160</v>
      </c>
      <c r="AV281" s="17" t="s">
        <v>79</v>
      </c>
      <c r="AW281" s="17">
        <v>24</v>
      </c>
      <c r="AX281" s="17">
        <v>60</v>
      </c>
      <c r="AY281" s="63">
        <v>160</v>
      </c>
      <c r="AZ281" s="63">
        <v>60</v>
      </c>
      <c r="BA281" s="64" t="s">
        <v>79</v>
      </c>
      <c r="BB281" s="64">
        <v>2</v>
      </c>
      <c r="BC281" s="64" t="s">
        <v>1215</v>
      </c>
      <c r="BD281" s="64" t="s">
        <v>735</v>
      </c>
      <c r="BE281" s="64" t="s">
        <v>94</v>
      </c>
      <c r="BF281" s="64" t="s">
        <v>1244</v>
      </c>
      <c r="BG281" s="64" t="b">
        <v>1</v>
      </c>
    </row>
    <row r="282" spans="22:59" s="5" customFormat="1" ht="12.75">
      <c r="V282" s="12"/>
      <c r="W282" s="12"/>
      <c r="AO282" s="5">
        <v>273</v>
      </c>
      <c r="AP282" s="77" t="s">
        <v>1262</v>
      </c>
      <c r="AQ282" s="14" t="s">
        <v>236</v>
      </c>
      <c r="AR282" s="15" t="s">
        <v>109</v>
      </c>
      <c r="AS282" s="15" t="s">
        <v>79</v>
      </c>
      <c r="AT282" s="16" t="s">
        <v>79</v>
      </c>
      <c r="AU282" s="15">
        <v>160</v>
      </c>
      <c r="AV282" s="17" t="s">
        <v>79</v>
      </c>
      <c r="AW282" s="17">
        <v>120</v>
      </c>
      <c r="AX282" s="17">
        <v>60</v>
      </c>
      <c r="AY282" s="63">
        <v>160</v>
      </c>
      <c r="AZ282" s="63">
        <v>60</v>
      </c>
      <c r="BA282" s="64" t="s">
        <v>79</v>
      </c>
      <c r="BB282" s="64">
        <v>2</v>
      </c>
      <c r="BC282" s="64" t="s">
        <v>79</v>
      </c>
      <c r="BD282" s="64" t="s">
        <v>735</v>
      </c>
      <c r="BE282" s="64" t="s">
        <v>94</v>
      </c>
      <c r="BF282" s="64" t="s">
        <v>1263</v>
      </c>
      <c r="BG282" s="64" t="b">
        <v>1</v>
      </c>
    </row>
    <row r="283" spans="22:59" s="5" customFormat="1" ht="12.75">
      <c r="V283" s="12"/>
      <c r="W283" s="12"/>
      <c r="AO283" s="5">
        <v>274</v>
      </c>
      <c r="AP283" s="77" t="s">
        <v>1264</v>
      </c>
      <c r="AQ283" s="14" t="s">
        <v>236</v>
      </c>
      <c r="AR283" s="15" t="s">
        <v>79</v>
      </c>
      <c r="AS283" s="15" t="s">
        <v>79</v>
      </c>
      <c r="AT283" s="16" t="s">
        <v>79</v>
      </c>
      <c r="AU283" s="15">
        <v>160</v>
      </c>
      <c r="AV283" s="17" t="s">
        <v>79</v>
      </c>
      <c r="AW283" s="17">
        <v>24</v>
      </c>
      <c r="AX283" s="17">
        <v>60</v>
      </c>
      <c r="AY283" s="63">
        <v>160</v>
      </c>
      <c r="AZ283" s="63">
        <v>60</v>
      </c>
      <c r="BA283" s="64" t="s">
        <v>79</v>
      </c>
      <c r="BB283" s="64">
        <v>2</v>
      </c>
      <c r="BC283" s="64" t="s">
        <v>1215</v>
      </c>
      <c r="BD283" s="64" t="s">
        <v>735</v>
      </c>
      <c r="BE283" s="64" t="s">
        <v>236</v>
      </c>
      <c r="BF283" s="64" t="s">
        <v>1216</v>
      </c>
      <c r="BG283" s="64" t="b">
        <v>1</v>
      </c>
    </row>
    <row r="284" spans="22:59" s="5" customFormat="1" ht="12.75">
      <c r="V284" s="12"/>
      <c r="W284" s="12"/>
      <c r="AO284" s="5">
        <v>275</v>
      </c>
      <c r="AP284" s="77" t="s">
        <v>1468</v>
      </c>
      <c r="AQ284" s="14" t="s">
        <v>1087</v>
      </c>
      <c r="AR284" s="15" t="s">
        <v>79</v>
      </c>
      <c r="AS284" s="15" t="s">
        <v>93</v>
      </c>
      <c r="AT284" s="16" t="s">
        <v>79</v>
      </c>
      <c r="AU284" s="15">
        <v>90</v>
      </c>
      <c r="AV284" s="17" t="s">
        <v>79</v>
      </c>
      <c r="AW284" s="17">
        <v>24</v>
      </c>
      <c r="AX284" s="17">
        <v>60</v>
      </c>
      <c r="AY284" s="63">
        <v>90</v>
      </c>
      <c r="AZ284" s="63">
        <v>30</v>
      </c>
      <c r="BA284" s="64">
        <v>1</v>
      </c>
      <c r="BB284" s="64">
        <v>2</v>
      </c>
      <c r="BC284" s="64" t="s">
        <v>79</v>
      </c>
      <c r="BD284" s="64" t="s">
        <v>735</v>
      </c>
      <c r="BE284" s="64" t="s">
        <v>94</v>
      </c>
      <c r="BF284" s="64" t="s">
        <v>79</v>
      </c>
      <c r="BG284" s="64" t="b">
        <v>1</v>
      </c>
    </row>
    <row r="285" spans="22:59" s="5" customFormat="1" ht="12.75">
      <c r="V285" s="12"/>
      <c r="W285" s="12"/>
      <c r="AO285" s="5">
        <v>276</v>
      </c>
      <c r="AP285" s="77" t="s">
        <v>1095</v>
      </c>
      <c r="AQ285" s="14" t="s">
        <v>236</v>
      </c>
      <c r="AR285" s="15" t="s">
        <v>79</v>
      </c>
      <c r="AS285" s="15" t="s">
        <v>132</v>
      </c>
      <c r="AT285" s="16" t="s">
        <v>79</v>
      </c>
      <c r="AU285" s="15">
        <v>160</v>
      </c>
      <c r="AV285" s="17" t="s">
        <v>79</v>
      </c>
      <c r="AW285" s="17">
        <v>24</v>
      </c>
      <c r="AX285" s="17">
        <v>60</v>
      </c>
      <c r="AY285" s="63">
        <v>160</v>
      </c>
      <c r="AZ285" s="63">
        <v>60</v>
      </c>
      <c r="BA285" s="64">
        <v>2</v>
      </c>
      <c r="BB285" s="64">
        <v>2</v>
      </c>
      <c r="BC285" s="64" t="s">
        <v>79</v>
      </c>
      <c r="BD285" s="64" t="s">
        <v>735</v>
      </c>
      <c r="BE285" s="64" t="s">
        <v>1095</v>
      </c>
      <c r="BF285" s="64" t="s">
        <v>79</v>
      </c>
      <c r="BG285" s="64" t="b">
        <v>1</v>
      </c>
    </row>
    <row r="286" spans="22:59" s="5" customFormat="1" ht="12.75">
      <c r="V286" s="12"/>
      <c r="W286" s="12"/>
      <c r="AO286" s="5">
        <v>277</v>
      </c>
      <c r="AP286" s="77" t="s">
        <v>1265</v>
      </c>
      <c r="AQ286" s="14" t="s">
        <v>236</v>
      </c>
      <c r="AR286" s="15" t="s">
        <v>79</v>
      </c>
      <c r="AS286" s="15" t="s">
        <v>79</v>
      </c>
      <c r="AT286" s="16" t="s">
        <v>79</v>
      </c>
      <c r="AU286" s="15">
        <v>160</v>
      </c>
      <c r="AV286" s="17" t="s">
        <v>79</v>
      </c>
      <c r="AW286" s="17">
        <v>24</v>
      </c>
      <c r="AX286" s="17">
        <v>60</v>
      </c>
      <c r="AY286" s="63">
        <v>160</v>
      </c>
      <c r="AZ286" s="63">
        <v>60</v>
      </c>
      <c r="BA286" s="64" t="s">
        <v>79</v>
      </c>
      <c r="BB286" s="64">
        <v>2</v>
      </c>
      <c r="BC286" s="64" t="s">
        <v>79</v>
      </c>
      <c r="BD286" s="64" t="s">
        <v>735</v>
      </c>
      <c r="BE286" s="64" t="s">
        <v>236</v>
      </c>
      <c r="BF286" s="64" t="s">
        <v>1266</v>
      </c>
      <c r="BG286" s="64" t="b">
        <v>1</v>
      </c>
    </row>
    <row r="287" spans="22:59" s="5" customFormat="1" ht="12.75">
      <c r="V287" s="12"/>
      <c r="W287" s="12"/>
      <c r="AO287" s="5">
        <v>278</v>
      </c>
      <c r="AP287" s="77" t="s">
        <v>1469</v>
      </c>
      <c r="AQ287" s="14" t="s">
        <v>236</v>
      </c>
      <c r="AR287" s="15" t="s">
        <v>129</v>
      </c>
      <c r="AS287" s="15" t="s">
        <v>79</v>
      </c>
      <c r="AT287" s="16" t="s">
        <v>79</v>
      </c>
      <c r="AU287" s="15">
        <v>160</v>
      </c>
      <c r="AV287" s="17" t="s">
        <v>79</v>
      </c>
      <c r="AW287" s="17">
        <v>220</v>
      </c>
      <c r="AX287" s="17">
        <v>60</v>
      </c>
      <c r="AY287" s="63">
        <v>160</v>
      </c>
      <c r="AZ287" s="63">
        <v>60</v>
      </c>
      <c r="BA287" s="64" t="s">
        <v>79</v>
      </c>
      <c r="BB287" s="64">
        <v>2</v>
      </c>
      <c r="BC287" s="64" t="s">
        <v>79</v>
      </c>
      <c r="BD287" s="64" t="s">
        <v>735</v>
      </c>
      <c r="BE287" s="64" t="s">
        <v>94</v>
      </c>
      <c r="BF287" s="64" t="s">
        <v>1266</v>
      </c>
      <c r="BG287" s="64" t="b">
        <v>1</v>
      </c>
    </row>
    <row r="288" spans="22:59" s="5" customFormat="1" ht="12.75">
      <c r="V288" s="12"/>
      <c r="W288" s="12"/>
      <c r="AO288" s="5">
        <v>279</v>
      </c>
      <c r="AP288" s="77" t="s">
        <v>1470</v>
      </c>
      <c r="AQ288" s="14" t="s">
        <v>236</v>
      </c>
      <c r="AR288" s="15" t="s">
        <v>79</v>
      </c>
      <c r="AS288" s="15" t="s">
        <v>79</v>
      </c>
      <c r="AT288" s="16" t="s">
        <v>1243</v>
      </c>
      <c r="AU288" s="15">
        <v>160</v>
      </c>
      <c r="AV288" s="17" t="s">
        <v>79</v>
      </c>
      <c r="AW288" s="17">
        <v>24</v>
      </c>
      <c r="AX288" s="17">
        <v>60</v>
      </c>
      <c r="AY288" s="63">
        <v>160</v>
      </c>
      <c r="AZ288" s="63">
        <v>60</v>
      </c>
      <c r="BA288" s="64" t="s">
        <v>79</v>
      </c>
      <c r="BB288" s="64">
        <v>2</v>
      </c>
      <c r="BC288" s="64" t="s">
        <v>1215</v>
      </c>
      <c r="BD288" s="64" t="s">
        <v>735</v>
      </c>
      <c r="BE288" s="64" t="s">
        <v>236</v>
      </c>
      <c r="BF288" s="64" t="s">
        <v>1471</v>
      </c>
      <c r="BG288" s="64" t="b">
        <v>1</v>
      </c>
    </row>
    <row r="289" spans="22:59" s="5" customFormat="1" ht="12.75">
      <c r="V289" s="12"/>
      <c r="W289" s="12"/>
      <c r="AO289" s="5">
        <v>280</v>
      </c>
      <c r="AP289" s="77" t="s">
        <v>1472</v>
      </c>
      <c r="AQ289" s="14" t="s">
        <v>152</v>
      </c>
      <c r="AR289" s="15" t="s">
        <v>109</v>
      </c>
      <c r="AS289" s="15" t="s">
        <v>79</v>
      </c>
      <c r="AT289" s="16" t="s">
        <v>79</v>
      </c>
      <c r="AU289" s="15">
        <v>160</v>
      </c>
      <c r="AV289" s="17" t="s">
        <v>79</v>
      </c>
      <c r="AW289" s="17">
        <v>120</v>
      </c>
      <c r="AX289" s="17">
        <v>300</v>
      </c>
      <c r="AY289" s="63">
        <v>160</v>
      </c>
      <c r="AZ289" s="63">
        <v>240</v>
      </c>
      <c r="BA289" s="64" t="s">
        <v>79</v>
      </c>
      <c r="BB289" s="64">
        <v>2</v>
      </c>
      <c r="BC289" s="64" t="s">
        <v>79</v>
      </c>
      <c r="BD289" s="64" t="s">
        <v>735</v>
      </c>
      <c r="BE289" s="64" t="s">
        <v>94</v>
      </c>
      <c r="BF289" s="64" t="s">
        <v>79</v>
      </c>
      <c r="BG289" s="64" t="b">
        <v>1</v>
      </c>
    </row>
    <row r="290" spans="22:59" s="5" customFormat="1" ht="12.75">
      <c r="V290" s="12"/>
      <c r="W290" s="12"/>
      <c r="AO290" s="5">
        <v>281</v>
      </c>
      <c r="AP290" s="77" t="s">
        <v>1473</v>
      </c>
      <c r="AQ290" s="14" t="s">
        <v>152</v>
      </c>
      <c r="AR290" s="15" t="s">
        <v>79</v>
      </c>
      <c r="AS290" s="15" t="s">
        <v>93</v>
      </c>
      <c r="AT290" s="16" t="s">
        <v>79</v>
      </c>
      <c r="AU290" s="15">
        <v>160</v>
      </c>
      <c r="AV290" s="17" t="s">
        <v>79</v>
      </c>
      <c r="AW290" s="17">
        <v>24</v>
      </c>
      <c r="AX290" s="17">
        <v>300</v>
      </c>
      <c r="AY290" s="63">
        <v>160</v>
      </c>
      <c r="AZ290" s="63">
        <v>240</v>
      </c>
      <c r="BA290" s="64">
        <v>1</v>
      </c>
      <c r="BB290" s="64">
        <v>2</v>
      </c>
      <c r="BC290" s="64" t="s">
        <v>1215</v>
      </c>
      <c r="BD290" s="64" t="s">
        <v>735</v>
      </c>
      <c r="BE290" s="64" t="s">
        <v>94</v>
      </c>
      <c r="BF290" s="64" t="s">
        <v>79</v>
      </c>
      <c r="BG290" s="64" t="b">
        <v>1</v>
      </c>
    </row>
    <row r="291" spans="22:59" s="5" customFormat="1" ht="12.75">
      <c r="V291" s="12"/>
      <c r="W291" s="12"/>
      <c r="AO291" s="5">
        <v>282</v>
      </c>
      <c r="AP291" s="77" t="s">
        <v>1474</v>
      </c>
      <c r="AQ291" s="14" t="s">
        <v>152</v>
      </c>
      <c r="AR291" s="15" t="s">
        <v>109</v>
      </c>
      <c r="AS291" s="15" t="s">
        <v>93</v>
      </c>
      <c r="AT291" s="16" t="s">
        <v>79</v>
      </c>
      <c r="AU291" s="15">
        <v>160</v>
      </c>
      <c r="AV291" s="17" t="s">
        <v>79</v>
      </c>
      <c r="AW291" s="17">
        <v>120</v>
      </c>
      <c r="AX291" s="17">
        <v>300</v>
      </c>
      <c r="AY291" s="63">
        <v>160</v>
      </c>
      <c r="AZ291" s="63">
        <v>240</v>
      </c>
      <c r="BA291" s="64">
        <v>1</v>
      </c>
      <c r="BB291" s="64">
        <v>2</v>
      </c>
      <c r="BC291" s="64" t="s">
        <v>79</v>
      </c>
      <c r="BD291" s="64" t="s">
        <v>735</v>
      </c>
      <c r="BE291" s="64" t="s">
        <v>94</v>
      </c>
      <c r="BF291" s="64" t="s">
        <v>79</v>
      </c>
      <c r="BG291" s="64" t="b">
        <v>1</v>
      </c>
    </row>
    <row r="292" spans="22:59" s="5" customFormat="1" ht="12.75">
      <c r="V292" s="12"/>
      <c r="W292" s="12"/>
      <c r="AO292" s="5">
        <v>283</v>
      </c>
      <c r="AP292" s="77" t="s">
        <v>1475</v>
      </c>
      <c r="AQ292" s="14" t="s">
        <v>152</v>
      </c>
      <c r="AR292" s="15" t="s">
        <v>109</v>
      </c>
      <c r="AS292" s="15" t="s">
        <v>93</v>
      </c>
      <c r="AT292" s="16" t="s">
        <v>79</v>
      </c>
      <c r="AU292" s="15">
        <v>160</v>
      </c>
      <c r="AV292" s="17">
        <v>7</v>
      </c>
      <c r="AW292" s="17">
        <v>120</v>
      </c>
      <c r="AX292" s="17">
        <v>300</v>
      </c>
      <c r="AY292" s="63">
        <v>160</v>
      </c>
      <c r="AZ292" s="63">
        <v>240</v>
      </c>
      <c r="BA292" s="64">
        <v>1</v>
      </c>
      <c r="BB292" s="64">
        <v>2</v>
      </c>
      <c r="BC292" s="64" t="s">
        <v>79</v>
      </c>
      <c r="BD292" s="64" t="s">
        <v>735</v>
      </c>
      <c r="BE292" s="64" t="s">
        <v>94</v>
      </c>
      <c r="BF292" s="64" t="s">
        <v>1227</v>
      </c>
      <c r="BG292" s="64" t="b">
        <v>1</v>
      </c>
    </row>
    <row r="293" spans="22:59" s="5" customFormat="1" ht="12.75">
      <c r="V293" s="12"/>
      <c r="W293" s="12"/>
      <c r="AO293" s="5">
        <v>284</v>
      </c>
      <c r="AP293" s="77" t="s">
        <v>1267</v>
      </c>
      <c r="AQ293" s="14" t="s">
        <v>152</v>
      </c>
      <c r="AR293" s="15" t="s">
        <v>79</v>
      </c>
      <c r="AS293" s="15" t="s">
        <v>93</v>
      </c>
      <c r="AT293" s="16" t="s">
        <v>79</v>
      </c>
      <c r="AU293" s="15">
        <v>160</v>
      </c>
      <c r="AV293" s="17" t="s">
        <v>79</v>
      </c>
      <c r="AW293" s="17">
        <v>24</v>
      </c>
      <c r="AX293" s="17">
        <v>300</v>
      </c>
      <c r="AY293" s="63">
        <v>160</v>
      </c>
      <c r="AZ293" s="63">
        <v>120</v>
      </c>
      <c r="BA293" s="64">
        <v>1</v>
      </c>
      <c r="BB293" s="64">
        <v>2</v>
      </c>
      <c r="BC293" s="64" t="s">
        <v>79</v>
      </c>
      <c r="BD293" s="64" t="s">
        <v>735</v>
      </c>
      <c r="BE293" s="64" t="s">
        <v>94</v>
      </c>
      <c r="BF293" s="64" t="s">
        <v>79</v>
      </c>
      <c r="BG293" s="64" t="b">
        <v>1</v>
      </c>
    </row>
    <row r="294" spans="22:59" s="5" customFormat="1" ht="12.75">
      <c r="V294" s="12"/>
      <c r="W294" s="12"/>
      <c r="AO294" s="5">
        <v>285</v>
      </c>
      <c r="AP294" s="77" t="s">
        <v>1476</v>
      </c>
      <c r="AQ294" s="14" t="s">
        <v>152</v>
      </c>
      <c r="AR294" s="15" t="s">
        <v>109</v>
      </c>
      <c r="AS294" s="15" t="s">
        <v>132</v>
      </c>
      <c r="AT294" s="16" t="s">
        <v>1243</v>
      </c>
      <c r="AU294" s="15">
        <v>90</v>
      </c>
      <c r="AV294" s="17" t="s">
        <v>79</v>
      </c>
      <c r="AW294" s="17">
        <v>120</v>
      </c>
      <c r="AX294" s="17">
        <v>300</v>
      </c>
      <c r="AY294" s="63">
        <v>90</v>
      </c>
      <c r="AZ294" s="63">
        <v>60</v>
      </c>
      <c r="BA294" s="64">
        <v>2</v>
      </c>
      <c r="BB294" s="64">
        <v>2</v>
      </c>
      <c r="BC294" s="64" t="s">
        <v>79</v>
      </c>
      <c r="BD294" s="64" t="s">
        <v>735</v>
      </c>
      <c r="BE294" s="64" t="s">
        <v>94</v>
      </c>
      <c r="BF294" s="64" t="s">
        <v>1246</v>
      </c>
      <c r="BG294" s="64" t="b">
        <v>1</v>
      </c>
    </row>
    <row r="295" spans="22:59" s="5" customFormat="1" ht="12.75">
      <c r="V295" s="12"/>
      <c r="W295" s="12"/>
      <c r="AO295" s="5">
        <v>286</v>
      </c>
      <c r="AP295" s="77" t="s">
        <v>152</v>
      </c>
      <c r="AQ295" s="14" t="s">
        <v>152</v>
      </c>
      <c r="AR295" s="15" t="s">
        <v>79</v>
      </c>
      <c r="AS295" s="15" t="s">
        <v>79</v>
      </c>
      <c r="AT295" s="16" t="s">
        <v>79</v>
      </c>
      <c r="AU295" s="15" t="s">
        <v>172</v>
      </c>
      <c r="AV295" s="17" t="s">
        <v>79</v>
      </c>
      <c r="AW295" s="17">
        <v>24</v>
      </c>
      <c r="AX295" s="17">
        <v>300</v>
      </c>
      <c r="AY295" s="63" t="s">
        <v>410</v>
      </c>
      <c r="AZ295" s="63" t="s">
        <v>327</v>
      </c>
      <c r="BA295" s="64" t="s">
        <v>79</v>
      </c>
      <c r="BB295" s="64">
        <v>2</v>
      </c>
      <c r="BC295" s="64" t="s">
        <v>1215</v>
      </c>
      <c r="BD295" s="64" t="s">
        <v>735</v>
      </c>
      <c r="BE295" s="64" t="s">
        <v>152</v>
      </c>
      <c r="BF295" s="64" t="s">
        <v>1229</v>
      </c>
      <c r="BG295" s="64" t="b">
        <v>1</v>
      </c>
    </row>
    <row r="296" spans="22:59" s="5" customFormat="1" ht="12.75">
      <c r="V296" s="12"/>
      <c r="W296" s="12"/>
      <c r="AO296" s="5">
        <v>287</v>
      </c>
      <c r="AP296" s="77" t="s">
        <v>470</v>
      </c>
      <c r="AQ296" s="14" t="s">
        <v>127</v>
      </c>
      <c r="AR296" s="15" t="s">
        <v>79</v>
      </c>
      <c r="AS296" s="15" t="s">
        <v>79</v>
      </c>
      <c r="AT296" s="16" t="s">
        <v>79</v>
      </c>
      <c r="AU296" s="15" t="s">
        <v>90</v>
      </c>
      <c r="AV296" s="17" t="s">
        <v>79</v>
      </c>
      <c r="AW296" s="17">
        <v>24</v>
      </c>
      <c r="AX296" s="17">
        <v>35</v>
      </c>
      <c r="AY296" s="4">
        <v>160</v>
      </c>
      <c r="AZ296" s="4">
        <v>60</v>
      </c>
      <c r="BA296" s="5" t="s">
        <v>79</v>
      </c>
      <c r="BB296" s="5" t="s">
        <v>79</v>
      </c>
      <c r="BC296" s="5" t="s">
        <v>79</v>
      </c>
      <c r="BD296" s="5" t="s">
        <v>425</v>
      </c>
      <c r="BE296" s="5" t="s">
        <v>127</v>
      </c>
      <c r="BF296" s="5" t="s">
        <v>79</v>
      </c>
      <c r="BG296" s="5" t="b">
        <v>0</v>
      </c>
    </row>
    <row r="297" spans="22:59" s="5" customFormat="1" ht="12.75">
      <c r="V297" s="12"/>
      <c r="W297" s="12"/>
      <c r="AO297" s="5">
        <v>288</v>
      </c>
      <c r="AP297" s="77" t="s">
        <v>471</v>
      </c>
      <c r="AQ297" s="14" t="s">
        <v>127</v>
      </c>
      <c r="AR297" s="15" t="s">
        <v>109</v>
      </c>
      <c r="AS297" s="15" t="s">
        <v>79</v>
      </c>
      <c r="AT297" s="16" t="s">
        <v>79</v>
      </c>
      <c r="AU297" s="15" t="s">
        <v>90</v>
      </c>
      <c r="AV297" s="17" t="s">
        <v>79</v>
      </c>
      <c r="AW297" s="17">
        <v>120</v>
      </c>
      <c r="AX297" s="17">
        <v>35</v>
      </c>
      <c r="AY297" s="4">
        <v>160</v>
      </c>
      <c r="AZ297" s="4">
        <v>60</v>
      </c>
      <c r="BA297" s="5" t="s">
        <v>79</v>
      </c>
      <c r="BB297" s="5" t="s">
        <v>79</v>
      </c>
      <c r="BC297" s="5" t="s">
        <v>79</v>
      </c>
      <c r="BD297" s="5" t="s">
        <v>425</v>
      </c>
      <c r="BE297" s="5" t="s">
        <v>94</v>
      </c>
      <c r="BF297" s="5" t="s">
        <v>455</v>
      </c>
      <c r="BG297" s="5" t="b">
        <v>0</v>
      </c>
    </row>
    <row r="298" spans="22:59" s="5" customFormat="1" ht="12.75">
      <c r="V298" s="12"/>
      <c r="W298" s="12"/>
      <c r="AO298" s="5">
        <v>289</v>
      </c>
      <c r="AP298" s="77" t="s">
        <v>472</v>
      </c>
      <c r="AQ298" s="14" t="s">
        <v>127</v>
      </c>
      <c r="AR298" s="15" t="s">
        <v>104</v>
      </c>
      <c r="AS298" s="15" t="s">
        <v>79</v>
      </c>
      <c r="AT298" s="16" t="s">
        <v>79</v>
      </c>
      <c r="AU298" s="15" t="s">
        <v>90</v>
      </c>
      <c r="AV298" s="17" t="s">
        <v>79</v>
      </c>
      <c r="AW298" s="17">
        <v>240</v>
      </c>
      <c r="AX298" s="17">
        <v>35</v>
      </c>
      <c r="AY298" s="4">
        <v>160</v>
      </c>
      <c r="AZ298" s="4">
        <v>60</v>
      </c>
      <c r="BA298" s="5" t="s">
        <v>79</v>
      </c>
      <c r="BB298" s="5" t="s">
        <v>79</v>
      </c>
      <c r="BC298" s="5" t="s">
        <v>79</v>
      </c>
      <c r="BD298" s="5" t="s">
        <v>425</v>
      </c>
      <c r="BE298" s="5" t="s">
        <v>94</v>
      </c>
      <c r="BF298" s="5" t="s">
        <v>455</v>
      </c>
      <c r="BG298" s="5" t="b">
        <v>0</v>
      </c>
    </row>
    <row r="299" spans="22:59" s="5" customFormat="1" ht="12.75">
      <c r="V299" s="12"/>
      <c r="W299" s="12"/>
      <c r="AO299" s="5">
        <v>290</v>
      </c>
      <c r="AP299" s="77" t="s">
        <v>473</v>
      </c>
      <c r="AQ299" s="14" t="s">
        <v>127</v>
      </c>
      <c r="AR299" s="15" t="s">
        <v>79</v>
      </c>
      <c r="AS299" s="15" t="s">
        <v>132</v>
      </c>
      <c r="AT299" s="16" t="s">
        <v>79</v>
      </c>
      <c r="AU299" s="15" t="s">
        <v>90</v>
      </c>
      <c r="AV299" s="17" t="s">
        <v>79</v>
      </c>
      <c r="AW299" s="17">
        <v>24</v>
      </c>
      <c r="AX299" s="17">
        <v>35</v>
      </c>
      <c r="AY299" s="4">
        <v>160</v>
      </c>
      <c r="AZ299" s="4">
        <v>60</v>
      </c>
      <c r="BA299" s="5">
        <v>2</v>
      </c>
      <c r="BB299" s="5" t="s">
        <v>79</v>
      </c>
      <c r="BC299" s="5" t="s">
        <v>79</v>
      </c>
      <c r="BD299" s="5" t="s">
        <v>425</v>
      </c>
      <c r="BE299" s="5" t="s">
        <v>265</v>
      </c>
      <c r="BF299" s="5" t="s">
        <v>79</v>
      </c>
      <c r="BG299" s="5" t="b">
        <v>0</v>
      </c>
    </row>
    <row r="300" spans="22:59" s="5" customFormat="1" ht="12.75">
      <c r="V300" s="12"/>
      <c r="W300" s="12"/>
      <c r="AO300" s="5">
        <v>291</v>
      </c>
      <c r="AP300" s="77" t="s">
        <v>474</v>
      </c>
      <c r="AQ300" s="14" t="s">
        <v>127</v>
      </c>
      <c r="AR300" s="15" t="s">
        <v>109</v>
      </c>
      <c r="AS300" s="15" t="s">
        <v>132</v>
      </c>
      <c r="AT300" s="16" t="s">
        <v>79</v>
      </c>
      <c r="AU300" s="15" t="s">
        <v>90</v>
      </c>
      <c r="AV300" s="17" t="s">
        <v>79</v>
      </c>
      <c r="AW300" s="17">
        <v>120</v>
      </c>
      <c r="AX300" s="17">
        <v>35</v>
      </c>
      <c r="AY300" s="4">
        <v>160</v>
      </c>
      <c r="AZ300" s="4">
        <v>60</v>
      </c>
      <c r="BA300" s="5">
        <v>2</v>
      </c>
      <c r="BB300" s="5" t="s">
        <v>79</v>
      </c>
      <c r="BC300" s="5" t="s">
        <v>79</v>
      </c>
      <c r="BD300" s="5" t="s">
        <v>425</v>
      </c>
      <c r="BE300" s="5" t="s">
        <v>265</v>
      </c>
      <c r="BF300" s="5" t="s">
        <v>79</v>
      </c>
      <c r="BG300" s="5" t="b">
        <v>0</v>
      </c>
    </row>
    <row r="301" spans="22:59" s="5" customFormat="1" ht="12.75">
      <c r="V301" s="12"/>
      <c r="W301" s="12"/>
      <c r="AO301" s="5">
        <v>292</v>
      </c>
      <c r="AP301" s="77" t="s">
        <v>475</v>
      </c>
      <c r="AQ301" s="14" t="s">
        <v>127</v>
      </c>
      <c r="AR301" s="15" t="s">
        <v>104</v>
      </c>
      <c r="AS301" s="15" t="s">
        <v>132</v>
      </c>
      <c r="AT301" s="16" t="s">
        <v>79</v>
      </c>
      <c r="AU301" s="15" t="s">
        <v>90</v>
      </c>
      <c r="AV301" s="17" t="s">
        <v>79</v>
      </c>
      <c r="AW301" s="17">
        <v>240</v>
      </c>
      <c r="AX301" s="17">
        <v>35</v>
      </c>
      <c r="AY301" s="4">
        <v>160</v>
      </c>
      <c r="AZ301" s="4">
        <v>60</v>
      </c>
      <c r="BA301" s="5">
        <v>2</v>
      </c>
      <c r="BB301" s="5" t="s">
        <v>79</v>
      </c>
      <c r="BC301" s="5" t="s">
        <v>79</v>
      </c>
      <c r="BD301" s="5" t="s">
        <v>425</v>
      </c>
      <c r="BE301" s="5" t="s">
        <v>265</v>
      </c>
      <c r="BF301" s="5" t="s">
        <v>79</v>
      </c>
      <c r="BG301" s="5" t="b">
        <v>0</v>
      </c>
    </row>
    <row r="302" spans="22:59" s="5" customFormat="1" ht="12.75">
      <c r="V302" s="12"/>
      <c r="W302" s="12"/>
      <c r="AO302" s="5">
        <v>293</v>
      </c>
      <c r="AP302" s="77" t="s">
        <v>476</v>
      </c>
      <c r="AQ302" s="14" t="s">
        <v>127</v>
      </c>
      <c r="AR302" s="15" t="s">
        <v>129</v>
      </c>
      <c r="AS302" s="15" t="s">
        <v>132</v>
      </c>
      <c r="AT302" s="16" t="s">
        <v>79</v>
      </c>
      <c r="AU302" s="15" t="s">
        <v>90</v>
      </c>
      <c r="AV302" s="17" t="s">
        <v>79</v>
      </c>
      <c r="AW302" s="17">
        <v>220</v>
      </c>
      <c r="AX302" s="17">
        <v>35</v>
      </c>
      <c r="AY302" s="4">
        <v>160</v>
      </c>
      <c r="AZ302" s="4">
        <v>60</v>
      </c>
      <c r="BA302" s="5">
        <v>2</v>
      </c>
      <c r="BB302" s="5" t="s">
        <v>79</v>
      </c>
      <c r="BC302" s="5" t="s">
        <v>79</v>
      </c>
      <c r="BD302" s="5" t="s">
        <v>425</v>
      </c>
      <c r="BE302" s="5" t="s">
        <v>265</v>
      </c>
      <c r="BF302" s="5" t="s">
        <v>79</v>
      </c>
      <c r="BG302" s="5" t="b">
        <v>0</v>
      </c>
    </row>
    <row r="303" spans="22:59" s="5" customFormat="1" ht="12.75">
      <c r="V303" s="12"/>
      <c r="W303" s="12"/>
      <c r="AO303" s="5">
        <v>294</v>
      </c>
      <c r="AP303" s="77" t="s">
        <v>477</v>
      </c>
      <c r="AQ303" s="14" t="s">
        <v>127</v>
      </c>
      <c r="AR303" s="15" t="s">
        <v>109</v>
      </c>
      <c r="AS303" s="15" t="s">
        <v>132</v>
      </c>
      <c r="AT303" s="16" t="s">
        <v>79</v>
      </c>
      <c r="AU303" s="15" t="s">
        <v>90</v>
      </c>
      <c r="AV303" s="17" t="s">
        <v>79</v>
      </c>
      <c r="AW303" s="17">
        <v>120</v>
      </c>
      <c r="AX303" s="17">
        <v>35</v>
      </c>
      <c r="AY303" s="4">
        <v>160</v>
      </c>
      <c r="AZ303" s="4">
        <v>60</v>
      </c>
      <c r="BA303" s="5">
        <v>2</v>
      </c>
      <c r="BB303" s="5" t="s">
        <v>79</v>
      </c>
      <c r="BC303" s="5" t="s">
        <v>79</v>
      </c>
      <c r="BD303" s="5" t="s">
        <v>425</v>
      </c>
      <c r="BE303" s="5" t="s">
        <v>265</v>
      </c>
      <c r="BF303" s="5" t="s">
        <v>79</v>
      </c>
      <c r="BG303" s="5" t="b">
        <v>0</v>
      </c>
    </row>
    <row r="304" spans="22:59" s="5" customFormat="1" ht="12.75">
      <c r="V304" s="12"/>
      <c r="W304" s="12"/>
      <c r="AO304" s="5">
        <v>295</v>
      </c>
      <c r="AP304" s="77" t="s">
        <v>478</v>
      </c>
      <c r="AQ304" s="14" t="s">
        <v>127</v>
      </c>
      <c r="AR304" s="15" t="s">
        <v>79</v>
      </c>
      <c r="AS304" s="15" t="s">
        <v>132</v>
      </c>
      <c r="AT304" s="16" t="s">
        <v>79</v>
      </c>
      <c r="AU304" s="15" t="s">
        <v>90</v>
      </c>
      <c r="AV304" s="17" t="s">
        <v>79</v>
      </c>
      <c r="AW304" s="17">
        <v>24</v>
      </c>
      <c r="AX304" s="17">
        <v>35</v>
      </c>
      <c r="AY304" s="4">
        <v>160</v>
      </c>
      <c r="AZ304" s="4">
        <v>60</v>
      </c>
      <c r="BA304" s="5">
        <v>2</v>
      </c>
      <c r="BB304" s="5" t="s">
        <v>79</v>
      </c>
      <c r="BC304" s="5" t="s">
        <v>79</v>
      </c>
      <c r="BD304" s="5" t="s">
        <v>425</v>
      </c>
      <c r="BE304" s="5" t="s">
        <v>265</v>
      </c>
      <c r="BF304" s="5" t="s">
        <v>79</v>
      </c>
      <c r="BG304" s="5" t="b">
        <v>0</v>
      </c>
    </row>
    <row r="305" spans="22:59" s="5" customFormat="1" ht="12.75">
      <c r="V305" s="12"/>
      <c r="W305" s="12"/>
      <c r="AO305" s="5">
        <v>296</v>
      </c>
      <c r="AP305" s="77" t="s">
        <v>479</v>
      </c>
      <c r="AQ305" s="14" t="s">
        <v>127</v>
      </c>
      <c r="AR305" s="15" t="s">
        <v>129</v>
      </c>
      <c r="AS305" s="15" t="s">
        <v>132</v>
      </c>
      <c r="AT305" s="16" t="s">
        <v>79</v>
      </c>
      <c r="AU305" s="15" t="s">
        <v>90</v>
      </c>
      <c r="AV305" s="17" t="s">
        <v>79</v>
      </c>
      <c r="AW305" s="17">
        <v>220</v>
      </c>
      <c r="AX305" s="17">
        <v>35</v>
      </c>
      <c r="AY305" s="4">
        <v>160</v>
      </c>
      <c r="AZ305" s="4">
        <v>60</v>
      </c>
      <c r="BA305" s="5">
        <v>2</v>
      </c>
      <c r="BB305" s="5" t="s">
        <v>79</v>
      </c>
      <c r="BC305" s="5" t="s">
        <v>79</v>
      </c>
      <c r="BD305" s="5" t="s">
        <v>425</v>
      </c>
      <c r="BE305" s="5" t="s">
        <v>265</v>
      </c>
      <c r="BF305" s="5" t="s">
        <v>79</v>
      </c>
      <c r="BG305" s="5" t="b">
        <v>0</v>
      </c>
    </row>
    <row r="306" spans="22:59" s="5" customFormat="1" ht="12.75">
      <c r="V306" s="12"/>
      <c r="W306" s="12"/>
      <c r="AO306" s="5">
        <v>297</v>
      </c>
      <c r="AP306" s="77" t="s">
        <v>480</v>
      </c>
      <c r="AQ306" s="14" t="s">
        <v>127</v>
      </c>
      <c r="AR306" s="15" t="s">
        <v>109</v>
      </c>
      <c r="AS306" s="15" t="s">
        <v>132</v>
      </c>
      <c r="AT306" s="16" t="s">
        <v>79</v>
      </c>
      <c r="AU306" s="15" t="s">
        <v>90</v>
      </c>
      <c r="AV306" s="17" t="s">
        <v>79</v>
      </c>
      <c r="AW306" s="17">
        <v>120</v>
      </c>
      <c r="AX306" s="17">
        <v>35</v>
      </c>
      <c r="AY306" s="4">
        <v>160</v>
      </c>
      <c r="AZ306" s="4">
        <v>60</v>
      </c>
      <c r="BA306" s="5">
        <v>2</v>
      </c>
      <c r="BB306" s="5" t="s">
        <v>79</v>
      </c>
      <c r="BC306" s="5" t="s">
        <v>79</v>
      </c>
      <c r="BD306" s="5" t="s">
        <v>425</v>
      </c>
      <c r="BE306" s="5" t="s">
        <v>265</v>
      </c>
      <c r="BF306" s="5" t="s">
        <v>79</v>
      </c>
      <c r="BG306" s="5" t="b">
        <v>0</v>
      </c>
    </row>
    <row r="307" spans="22:59" s="5" customFormat="1" ht="12.75">
      <c r="V307" s="12"/>
      <c r="W307" s="12"/>
      <c r="AO307" s="5">
        <v>298</v>
      </c>
      <c r="AP307" s="77" t="s">
        <v>481</v>
      </c>
      <c r="AQ307" s="14" t="s">
        <v>127</v>
      </c>
      <c r="AR307" s="15" t="s">
        <v>129</v>
      </c>
      <c r="AS307" s="15" t="s">
        <v>132</v>
      </c>
      <c r="AT307" s="16" t="s">
        <v>79</v>
      </c>
      <c r="AU307" s="15" t="s">
        <v>90</v>
      </c>
      <c r="AV307" s="17" t="s">
        <v>79</v>
      </c>
      <c r="AW307" s="17">
        <v>220</v>
      </c>
      <c r="AX307" s="17">
        <v>35</v>
      </c>
      <c r="AY307" s="4">
        <v>160</v>
      </c>
      <c r="AZ307" s="4">
        <v>60</v>
      </c>
      <c r="BA307" s="5">
        <v>2</v>
      </c>
      <c r="BB307" s="5" t="s">
        <v>79</v>
      </c>
      <c r="BC307" s="5" t="s">
        <v>79</v>
      </c>
      <c r="BD307" s="5" t="s">
        <v>425</v>
      </c>
      <c r="BE307" s="5" t="s">
        <v>265</v>
      </c>
      <c r="BF307" s="5" t="s">
        <v>79</v>
      </c>
      <c r="BG307" s="5" t="b">
        <v>0</v>
      </c>
    </row>
    <row r="308" spans="22:59" s="5" customFormat="1" ht="12.75">
      <c r="V308" s="12"/>
      <c r="W308" s="12"/>
      <c r="AO308" s="5">
        <v>299</v>
      </c>
      <c r="AP308" s="77" t="s">
        <v>482</v>
      </c>
      <c r="AQ308" s="14" t="s">
        <v>127</v>
      </c>
      <c r="AR308" s="15" t="s">
        <v>129</v>
      </c>
      <c r="AS308" s="15" t="s">
        <v>132</v>
      </c>
      <c r="AT308" s="16" t="s">
        <v>79</v>
      </c>
      <c r="AU308" s="15" t="s">
        <v>90</v>
      </c>
      <c r="AV308" s="17" t="s">
        <v>79</v>
      </c>
      <c r="AW308" s="17">
        <v>220</v>
      </c>
      <c r="AX308" s="17">
        <v>35</v>
      </c>
      <c r="AY308" s="4">
        <v>160</v>
      </c>
      <c r="AZ308" s="4">
        <v>60</v>
      </c>
      <c r="BA308" s="5">
        <v>2</v>
      </c>
      <c r="BB308" s="5" t="s">
        <v>79</v>
      </c>
      <c r="BC308" s="5" t="s">
        <v>79</v>
      </c>
      <c r="BD308" s="5" t="s">
        <v>425</v>
      </c>
      <c r="BE308" s="5" t="s">
        <v>265</v>
      </c>
      <c r="BF308" s="5" t="s">
        <v>79</v>
      </c>
      <c r="BG308" s="5" t="b">
        <v>0</v>
      </c>
    </row>
    <row r="309" spans="22:59" s="5" customFormat="1" ht="12.75">
      <c r="V309" s="12"/>
      <c r="W309" s="12"/>
      <c r="AO309" s="5">
        <v>300</v>
      </c>
      <c r="AP309" s="77" t="s">
        <v>1677</v>
      </c>
      <c r="AQ309" s="14" t="s">
        <v>79</v>
      </c>
      <c r="AR309" s="15" t="s">
        <v>79</v>
      </c>
      <c r="AS309" s="15" t="s">
        <v>79</v>
      </c>
      <c r="AT309" s="16" t="s">
        <v>79</v>
      </c>
      <c r="AU309" s="15" t="s">
        <v>79</v>
      </c>
      <c r="AV309" s="17" t="s">
        <v>79</v>
      </c>
      <c r="AW309" s="17" t="s">
        <v>1678</v>
      </c>
      <c r="AX309" s="17" t="s">
        <v>1679</v>
      </c>
      <c r="AY309" s="63" t="s">
        <v>1680</v>
      </c>
      <c r="AZ309" s="63" t="s">
        <v>1681</v>
      </c>
      <c r="BA309" s="64" t="s">
        <v>79</v>
      </c>
      <c r="BB309" s="64" t="s">
        <v>79</v>
      </c>
      <c r="BC309" s="64" t="s">
        <v>79</v>
      </c>
      <c r="BD309" s="64" t="s">
        <v>1682</v>
      </c>
      <c r="BE309" s="64" t="s">
        <v>79</v>
      </c>
      <c r="BF309" s="64" t="s">
        <v>79</v>
      </c>
      <c r="BG309" s="64" t="b">
        <v>1</v>
      </c>
    </row>
    <row r="310" spans="22:59" s="5" customFormat="1" ht="12.75">
      <c r="V310" s="12"/>
      <c r="W310" s="12"/>
      <c r="AO310" s="5">
        <v>301</v>
      </c>
      <c r="AP310" s="77" t="s">
        <v>1683</v>
      </c>
      <c r="AQ310" s="14" t="s">
        <v>79</v>
      </c>
      <c r="AR310" s="15" t="s">
        <v>79</v>
      </c>
      <c r="AS310" s="15" t="s">
        <v>79</v>
      </c>
      <c r="AT310" s="16" t="s">
        <v>79</v>
      </c>
      <c r="AU310" s="15" t="s">
        <v>79</v>
      </c>
      <c r="AV310" s="17" t="s">
        <v>79</v>
      </c>
      <c r="AW310" s="17" t="s">
        <v>1678</v>
      </c>
      <c r="AX310" s="17" t="s">
        <v>1679</v>
      </c>
      <c r="AY310" s="63" t="s">
        <v>1680</v>
      </c>
      <c r="AZ310" s="63" t="s">
        <v>1681</v>
      </c>
      <c r="BA310" s="64" t="s">
        <v>79</v>
      </c>
      <c r="BB310" s="64" t="s">
        <v>79</v>
      </c>
      <c r="BC310" s="64" t="s">
        <v>79</v>
      </c>
      <c r="BD310" s="64" t="s">
        <v>1682</v>
      </c>
      <c r="BE310" s="64" t="s">
        <v>79</v>
      </c>
      <c r="BF310" s="64" t="s">
        <v>79</v>
      </c>
      <c r="BG310" s="64" t="b">
        <v>1</v>
      </c>
    </row>
    <row r="311" spans="22:59" s="5" customFormat="1" ht="12.75">
      <c r="V311" s="12"/>
      <c r="W311" s="12"/>
      <c r="AO311" s="5">
        <v>302</v>
      </c>
      <c r="AP311" s="74" t="s">
        <v>312</v>
      </c>
      <c r="AQ311" s="36" t="s">
        <v>79</v>
      </c>
      <c r="AR311" s="61" t="s">
        <v>79</v>
      </c>
      <c r="AS311" s="37" t="s">
        <v>79</v>
      </c>
      <c r="AT311" s="38" t="s">
        <v>79</v>
      </c>
      <c r="AU311" s="73" t="s">
        <v>79</v>
      </c>
      <c r="AV311" s="56" t="s">
        <v>79</v>
      </c>
      <c r="AW311" s="57">
        <v>24</v>
      </c>
      <c r="AX311" s="58">
        <v>25</v>
      </c>
      <c r="AY311" s="4" t="s">
        <v>147</v>
      </c>
      <c r="AZ311" s="4">
        <v>90</v>
      </c>
      <c r="BA311" s="5">
        <v>1</v>
      </c>
      <c r="BB311" s="5" t="s">
        <v>79</v>
      </c>
      <c r="BC311" s="5" t="s">
        <v>79</v>
      </c>
      <c r="BD311" s="5" t="s">
        <v>313</v>
      </c>
      <c r="BE311" s="5" t="s">
        <v>94</v>
      </c>
      <c r="BF311" s="5" t="s">
        <v>79</v>
      </c>
      <c r="BG311" s="5" t="b">
        <v>0</v>
      </c>
    </row>
    <row r="312" spans="22:59" s="5" customFormat="1" ht="12.75">
      <c r="V312" s="12"/>
      <c r="W312" s="12"/>
      <c r="AO312" s="5">
        <v>303</v>
      </c>
      <c r="AP312" s="74" t="s">
        <v>314</v>
      </c>
      <c r="AQ312" s="36" t="s">
        <v>79</v>
      </c>
      <c r="AR312" s="37" t="s">
        <v>79</v>
      </c>
      <c r="AS312" s="37" t="s">
        <v>79</v>
      </c>
      <c r="AT312" s="38" t="s">
        <v>79</v>
      </c>
      <c r="AU312" s="62" t="s">
        <v>79</v>
      </c>
      <c r="AV312" s="56" t="s">
        <v>79</v>
      </c>
      <c r="AW312" s="57">
        <v>24</v>
      </c>
      <c r="AX312" s="58">
        <v>25</v>
      </c>
      <c r="AY312" s="4" t="s">
        <v>147</v>
      </c>
      <c r="AZ312" s="4">
        <v>90</v>
      </c>
      <c r="BA312" s="5">
        <v>1</v>
      </c>
      <c r="BB312" s="5" t="s">
        <v>79</v>
      </c>
      <c r="BC312" s="5" t="s">
        <v>79</v>
      </c>
      <c r="BD312" s="5" t="s">
        <v>313</v>
      </c>
      <c r="BE312" s="5" t="s">
        <v>315</v>
      </c>
      <c r="BF312" s="5" t="s">
        <v>79</v>
      </c>
      <c r="BG312" s="5" t="b">
        <v>0</v>
      </c>
    </row>
    <row r="313" spans="22:59" s="5" customFormat="1" ht="12.75">
      <c r="V313" s="12"/>
      <c r="W313" s="12"/>
      <c r="AO313" s="5">
        <v>304</v>
      </c>
      <c r="AP313" s="74" t="s">
        <v>315</v>
      </c>
      <c r="AQ313" s="36" t="s">
        <v>79</v>
      </c>
      <c r="AR313" s="54" t="s">
        <v>79</v>
      </c>
      <c r="AS313" s="54" t="s">
        <v>79</v>
      </c>
      <c r="AT313" s="38" t="s">
        <v>79</v>
      </c>
      <c r="AU313" s="62" t="s">
        <v>79</v>
      </c>
      <c r="AV313" s="56" t="s">
        <v>79</v>
      </c>
      <c r="AW313" s="57">
        <v>24</v>
      </c>
      <c r="AX313" s="58">
        <v>25</v>
      </c>
      <c r="AY313" s="4" t="s">
        <v>147</v>
      </c>
      <c r="AZ313" s="4">
        <v>90</v>
      </c>
      <c r="BA313" s="5">
        <v>1</v>
      </c>
      <c r="BB313" s="5" t="s">
        <v>79</v>
      </c>
      <c r="BC313" s="5" t="s">
        <v>79</v>
      </c>
      <c r="BD313" s="5" t="s">
        <v>313</v>
      </c>
      <c r="BE313" s="5" t="s">
        <v>315</v>
      </c>
      <c r="BF313" s="5" t="s">
        <v>79</v>
      </c>
      <c r="BG313" s="5" t="b">
        <v>0</v>
      </c>
    </row>
    <row r="314" spans="22:59" s="5" customFormat="1" ht="12.75">
      <c r="V314" s="12"/>
      <c r="W314" s="12"/>
      <c r="AO314" s="5">
        <v>305</v>
      </c>
      <c r="AP314" s="77" t="s">
        <v>315</v>
      </c>
      <c r="AQ314" s="14" t="s">
        <v>79</v>
      </c>
      <c r="AR314" s="15" t="s">
        <v>79</v>
      </c>
      <c r="AS314" s="15" t="s">
        <v>79</v>
      </c>
      <c r="AT314" s="16" t="s">
        <v>79</v>
      </c>
      <c r="AU314" s="15" t="s">
        <v>79</v>
      </c>
      <c r="AV314" s="17" t="s">
        <v>79</v>
      </c>
      <c r="AW314" s="17" t="s">
        <v>1678</v>
      </c>
      <c r="AX314" s="17" t="s">
        <v>1684</v>
      </c>
      <c r="AY314" s="63" t="s">
        <v>1685</v>
      </c>
      <c r="AZ314" s="63" t="s">
        <v>1686</v>
      </c>
      <c r="BA314" s="64" t="s">
        <v>79</v>
      </c>
      <c r="BB314" s="64" t="s">
        <v>79</v>
      </c>
      <c r="BC314" s="64" t="s">
        <v>79</v>
      </c>
      <c r="BD314" s="64" t="s">
        <v>1682</v>
      </c>
      <c r="BE314" s="64" t="s">
        <v>79</v>
      </c>
      <c r="BF314" s="64" t="s">
        <v>79</v>
      </c>
      <c r="BG314" s="64" t="b">
        <v>1</v>
      </c>
    </row>
    <row r="315" spans="22:59" s="5" customFormat="1" ht="12.75">
      <c r="V315" s="12"/>
      <c r="W315" s="12"/>
      <c r="AO315" s="5">
        <v>306</v>
      </c>
      <c r="AP315" s="74" t="s">
        <v>316</v>
      </c>
      <c r="AQ315" s="38" t="s">
        <v>79</v>
      </c>
      <c r="AR315" s="54" t="s">
        <v>79</v>
      </c>
      <c r="AS315" s="54" t="s">
        <v>79</v>
      </c>
      <c r="AT315" s="38" t="s">
        <v>79</v>
      </c>
      <c r="AU315" s="62" t="s">
        <v>79</v>
      </c>
      <c r="AV315" s="56" t="s">
        <v>79</v>
      </c>
      <c r="AW315" s="57">
        <v>24</v>
      </c>
      <c r="AX315" s="58">
        <v>25</v>
      </c>
      <c r="AY315" s="4" t="s">
        <v>147</v>
      </c>
      <c r="AZ315" s="4">
        <v>90</v>
      </c>
      <c r="BA315" s="5" t="s">
        <v>79</v>
      </c>
      <c r="BB315" s="5" t="s">
        <v>79</v>
      </c>
      <c r="BC315" s="5" t="s">
        <v>79</v>
      </c>
      <c r="BD315" s="5" t="s">
        <v>313</v>
      </c>
      <c r="BE315" s="5" t="s">
        <v>317</v>
      </c>
      <c r="BF315" s="5" t="s">
        <v>79</v>
      </c>
      <c r="BG315" s="5" t="b">
        <v>0</v>
      </c>
    </row>
    <row r="316" spans="22:59" s="5" customFormat="1" ht="12.75">
      <c r="V316" s="12"/>
      <c r="W316" s="12"/>
      <c r="AO316" s="5">
        <v>307</v>
      </c>
      <c r="AP316" s="74" t="s">
        <v>317</v>
      </c>
      <c r="AQ316" s="38" t="s">
        <v>79</v>
      </c>
      <c r="AR316" s="54" t="s">
        <v>79</v>
      </c>
      <c r="AS316" s="54" t="s">
        <v>79</v>
      </c>
      <c r="AT316" s="45" t="s">
        <v>79</v>
      </c>
      <c r="AU316" s="62" t="s">
        <v>79</v>
      </c>
      <c r="AV316" s="56" t="s">
        <v>79</v>
      </c>
      <c r="AW316" s="57">
        <v>24</v>
      </c>
      <c r="AX316" s="60">
        <v>25</v>
      </c>
      <c r="AY316" s="4" t="s">
        <v>147</v>
      </c>
      <c r="AZ316" s="4">
        <v>90</v>
      </c>
      <c r="BA316" s="5" t="s">
        <v>79</v>
      </c>
      <c r="BB316" s="5" t="s">
        <v>79</v>
      </c>
      <c r="BC316" s="5" t="s">
        <v>79</v>
      </c>
      <c r="BD316" s="5" t="s">
        <v>313</v>
      </c>
      <c r="BE316" s="5" t="s">
        <v>317</v>
      </c>
      <c r="BF316" s="5" t="s">
        <v>79</v>
      </c>
      <c r="BG316" s="5" t="b">
        <v>0</v>
      </c>
    </row>
    <row r="317" spans="22:59" s="5" customFormat="1" ht="12.75">
      <c r="V317" s="12"/>
      <c r="W317" s="12"/>
      <c r="AO317" s="5">
        <v>308</v>
      </c>
      <c r="AP317" s="77" t="s">
        <v>317</v>
      </c>
      <c r="AQ317" s="14" t="s">
        <v>79</v>
      </c>
      <c r="AR317" s="15" t="s">
        <v>79</v>
      </c>
      <c r="AS317" s="15" t="s">
        <v>79</v>
      </c>
      <c r="AT317" s="16" t="s">
        <v>79</v>
      </c>
      <c r="AU317" s="15" t="s">
        <v>79</v>
      </c>
      <c r="AV317" s="17" t="s">
        <v>79</v>
      </c>
      <c r="AW317" s="17" t="s">
        <v>1678</v>
      </c>
      <c r="AX317" s="17" t="s">
        <v>1684</v>
      </c>
      <c r="AY317" s="63" t="s">
        <v>1685</v>
      </c>
      <c r="AZ317" s="63" t="s">
        <v>1686</v>
      </c>
      <c r="BA317" s="64" t="s">
        <v>79</v>
      </c>
      <c r="BB317" s="64" t="s">
        <v>79</v>
      </c>
      <c r="BC317" s="64" t="s">
        <v>79</v>
      </c>
      <c r="BD317" s="64" t="s">
        <v>1682</v>
      </c>
      <c r="BE317" s="64" t="s">
        <v>79</v>
      </c>
      <c r="BF317" s="64" t="s">
        <v>79</v>
      </c>
      <c r="BG317" s="64" t="b">
        <v>1</v>
      </c>
    </row>
    <row r="318" spans="22:59" s="5" customFormat="1" ht="12.75">
      <c r="V318" s="12"/>
      <c r="W318" s="12"/>
      <c r="AO318" s="5">
        <v>309</v>
      </c>
      <c r="AP318" s="77" t="s">
        <v>483</v>
      </c>
      <c r="AQ318" s="14" t="s">
        <v>127</v>
      </c>
      <c r="AR318" s="15" t="s">
        <v>79</v>
      </c>
      <c r="AS318" s="15" t="s">
        <v>79</v>
      </c>
      <c r="AT318" s="16" t="s">
        <v>79</v>
      </c>
      <c r="AU318" s="15" t="s">
        <v>90</v>
      </c>
      <c r="AV318" s="17" t="s">
        <v>79</v>
      </c>
      <c r="AW318" s="17">
        <v>24</v>
      </c>
      <c r="AX318" s="17">
        <v>150</v>
      </c>
      <c r="AY318" s="4">
        <v>160</v>
      </c>
      <c r="AZ318" s="4">
        <v>60</v>
      </c>
      <c r="BA318" s="5" t="s">
        <v>79</v>
      </c>
      <c r="BB318" s="5" t="s">
        <v>79</v>
      </c>
      <c r="BC318" s="5" t="s">
        <v>79</v>
      </c>
      <c r="BD318" s="5" t="s">
        <v>425</v>
      </c>
      <c r="BE318" s="5" t="s">
        <v>127</v>
      </c>
      <c r="BF318" s="5" t="s">
        <v>79</v>
      </c>
      <c r="BG318" s="5" t="b">
        <v>0</v>
      </c>
    </row>
    <row r="319" spans="22:59" s="5" customFormat="1" ht="12.75">
      <c r="V319" s="12"/>
      <c r="W319" s="12"/>
      <c r="AO319" s="5">
        <v>310</v>
      </c>
      <c r="AP319" s="77" t="s">
        <v>484</v>
      </c>
      <c r="AQ319" s="14" t="s">
        <v>127</v>
      </c>
      <c r="AR319" s="15" t="s">
        <v>79</v>
      </c>
      <c r="AS319" s="15" t="s">
        <v>79</v>
      </c>
      <c r="AT319" s="16" t="s">
        <v>79</v>
      </c>
      <c r="AU319" s="15" t="s">
        <v>90</v>
      </c>
      <c r="AV319" s="17" t="s">
        <v>79</v>
      </c>
      <c r="AW319" s="17">
        <v>24</v>
      </c>
      <c r="AX319" s="17">
        <v>150</v>
      </c>
      <c r="AY319" s="4">
        <v>160</v>
      </c>
      <c r="AZ319" s="4">
        <v>60</v>
      </c>
      <c r="BA319" s="5" t="s">
        <v>79</v>
      </c>
      <c r="BB319" s="5" t="s">
        <v>79</v>
      </c>
      <c r="BC319" s="5" t="s">
        <v>79</v>
      </c>
      <c r="BD319" s="5" t="s">
        <v>425</v>
      </c>
      <c r="BE319" s="5" t="s">
        <v>127</v>
      </c>
      <c r="BF319" s="5" t="s">
        <v>79</v>
      </c>
      <c r="BG319" s="5" t="b">
        <v>0</v>
      </c>
    </row>
    <row r="320" spans="22:59" s="5" customFormat="1" ht="12.75">
      <c r="V320" s="12"/>
      <c r="W320" s="12"/>
      <c r="AO320" s="5">
        <v>311</v>
      </c>
      <c r="AP320" s="77" t="s">
        <v>485</v>
      </c>
      <c r="AQ320" s="14" t="s">
        <v>127</v>
      </c>
      <c r="AR320" s="15" t="s">
        <v>79</v>
      </c>
      <c r="AS320" s="15" t="s">
        <v>79</v>
      </c>
      <c r="AT320" s="16" t="s">
        <v>79</v>
      </c>
      <c r="AU320" s="15" t="s">
        <v>147</v>
      </c>
      <c r="AV320" s="17" t="s">
        <v>79</v>
      </c>
      <c r="AW320" s="17">
        <v>24</v>
      </c>
      <c r="AX320" s="17">
        <v>150</v>
      </c>
      <c r="AY320" s="4">
        <v>90</v>
      </c>
      <c r="AZ320" s="4">
        <v>30</v>
      </c>
      <c r="BA320" s="5" t="s">
        <v>79</v>
      </c>
      <c r="BB320" s="5" t="s">
        <v>79</v>
      </c>
      <c r="BC320" s="5" t="s">
        <v>79</v>
      </c>
      <c r="BD320" s="5" t="s">
        <v>425</v>
      </c>
      <c r="BE320" s="5" t="s">
        <v>228</v>
      </c>
      <c r="BF320" s="5" t="s">
        <v>79</v>
      </c>
      <c r="BG320" s="5" t="b">
        <v>0</v>
      </c>
    </row>
    <row r="321" spans="22:59" s="5" customFormat="1" ht="12.75">
      <c r="V321" s="12"/>
      <c r="W321" s="12"/>
      <c r="AO321" s="5">
        <v>312</v>
      </c>
      <c r="AP321" s="77" t="s">
        <v>486</v>
      </c>
      <c r="AQ321" s="14" t="s">
        <v>79</v>
      </c>
      <c r="AR321" s="15" t="s">
        <v>79</v>
      </c>
      <c r="AS321" s="15" t="s">
        <v>79</v>
      </c>
      <c r="AT321" s="16" t="s">
        <v>79</v>
      </c>
      <c r="AU321" s="15" t="s">
        <v>79</v>
      </c>
      <c r="AV321" s="17" t="s">
        <v>79</v>
      </c>
      <c r="AW321" s="17">
        <v>24</v>
      </c>
      <c r="AX321" s="17">
        <v>37</v>
      </c>
      <c r="AY321" s="4">
        <v>160</v>
      </c>
      <c r="AZ321" s="4">
        <v>15</v>
      </c>
      <c r="BA321" s="5" t="s">
        <v>79</v>
      </c>
      <c r="BB321" s="5" t="s">
        <v>79</v>
      </c>
      <c r="BC321" s="5" t="s">
        <v>79</v>
      </c>
      <c r="BD321" s="5" t="s">
        <v>425</v>
      </c>
      <c r="BE321" s="5" t="s">
        <v>94</v>
      </c>
      <c r="BF321" s="5" t="s">
        <v>79</v>
      </c>
      <c r="BG321" s="5" t="b">
        <v>0</v>
      </c>
    </row>
    <row r="322" spans="22:59" s="5" customFormat="1" ht="12.75">
      <c r="V322" s="12"/>
      <c r="W322" s="12"/>
      <c r="AO322" s="5">
        <v>313</v>
      </c>
      <c r="AP322" s="77" t="s">
        <v>487</v>
      </c>
      <c r="AQ322" s="14" t="s">
        <v>79</v>
      </c>
      <c r="AR322" s="15" t="s">
        <v>79</v>
      </c>
      <c r="AS322" s="15" t="s">
        <v>79</v>
      </c>
      <c r="AT322" s="16" t="s">
        <v>79</v>
      </c>
      <c r="AU322" s="15" t="s">
        <v>79</v>
      </c>
      <c r="AV322" s="17" t="s">
        <v>79</v>
      </c>
      <c r="AW322" s="17">
        <v>24</v>
      </c>
      <c r="AX322" s="17">
        <v>37</v>
      </c>
      <c r="AY322" s="4">
        <v>335</v>
      </c>
      <c r="AZ322" s="4">
        <v>15</v>
      </c>
      <c r="BA322" s="5" t="s">
        <v>79</v>
      </c>
      <c r="BB322" s="5" t="s">
        <v>79</v>
      </c>
      <c r="BC322" s="5" t="s">
        <v>79</v>
      </c>
      <c r="BD322" s="5" t="s">
        <v>425</v>
      </c>
      <c r="BE322" s="5" t="s">
        <v>94</v>
      </c>
      <c r="BF322" s="5" t="s">
        <v>79</v>
      </c>
      <c r="BG322" s="5" t="b">
        <v>0</v>
      </c>
    </row>
    <row r="323" spans="22:59" s="5" customFormat="1" ht="12.75">
      <c r="V323" s="12"/>
      <c r="W323" s="12"/>
      <c r="AO323" s="5">
        <v>314</v>
      </c>
      <c r="AP323" s="77" t="s">
        <v>488</v>
      </c>
      <c r="AQ323" s="14" t="s">
        <v>79</v>
      </c>
      <c r="AR323" s="15" t="s">
        <v>79</v>
      </c>
      <c r="AS323" s="15" t="s">
        <v>79</v>
      </c>
      <c r="AT323" s="16" t="s">
        <v>79</v>
      </c>
      <c r="AU323" s="15" t="s">
        <v>79</v>
      </c>
      <c r="AV323" s="17" t="s">
        <v>79</v>
      </c>
      <c r="AW323" s="17">
        <v>24</v>
      </c>
      <c r="AX323" s="17">
        <v>37</v>
      </c>
      <c r="AY323" s="4">
        <v>335</v>
      </c>
      <c r="AZ323" s="4">
        <v>30</v>
      </c>
      <c r="BA323" s="5" t="s">
        <v>79</v>
      </c>
      <c r="BB323" s="5" t="s">
        <v>79</v>
      </c>
      <c r="BC323" s="5" t="s">
        <v>79</v>
      </c>
      <c r="BD323" s="5" t="s">
        <v>425</v>
      </c>
      <c r="BE323" s="5" t="s">
        <v>94</v>
      </c>
      <c r="BF323" s="5" t="s">
        <v>79</v>
      </c>
      <c r="BG323" s="5" t="b">
        <v>0</v>
      </c>
    </row>
    <row r="324" spans="22:59" s="5" customFormat="1" ht="12.75">
      <c r="V324" s="12"/>
      <c r="W324" s="12"/>
      <c r="AO324" s="5">
        <v>315</v>
      </c>
      <c r="AP324" s="77" t="s">
        <v>489</v>
      </c>
      <c r="AQ324" s="14" t="s">
        <v>127</v>
      </c>
      <c r="AR324" s="15" t="s">
        <v>129</v>
      </c>
      <c r="AS324" s="15" t="s">
        <v>79</v>
      </c>
      <c r="AT324" s="16" t="s">
        <v>79</v>
      </c>
      <c r="AU324" s="15" t="s">
        <v>90</v>
      </c>
      <c r="AV324" s="17" t="s">
        <v>79</v>
      </c>
      <c r="AW324" s="17">
        <v>220</v>
      </c>
      <c r="AX324" s="17">
        <v>150</v>
      </c>
      <c r="AY324" s="4">
        <v>160</v>
      </c>
      <c r="AZ324" s="4">
        <v>60</v>
      </c>
      <c r="BA324" s="5" t="s">
        <v>79</v>
      </c>
      <c r="BB324" s="5" t="s">
        <v>79</v>
      </c>
      <c r="BC324" s="5" t="s">
        <v>79</v>
      </c>
      <c r="BD324" s="5" t="s">
        <v>425</v>
      </c>
      <c r="BE324" s="5" t="s">
        <v>94</v>
      </c>
      <c r="BF324" s="5" t="s">
        <v>79</v>
      </c>
      <c r="BG324" s="5" t="b">
        <v>0</v>
      </c>
    </row>
    <row r="325" spans="22:59" s="5" customFormat="1" ht="12.75">
      <c r="V325" s="12"/>
      <c r="W325" s="12"/>
      <c r="AO325" s="5">
        <v>316</v>
      </c>
      <c r="AP325" s="77" t="s">
        <v>490</v>
      </c>
      <c r="AQ325" s="14" t="s">
        <v>127</v>
      </c>
      <c r="AR325" s="15" t="s">
        <v>79</v>
      </c>
      <c r="AS325" s="15" t="s">
        <v>79</v>
      </c>
      <c r="AT325" s="16" t="s">
        <v>79</v>
      </c>
      <c r="AU325" s="15" t="s">
        <v>90</v>
      </c>
      <c r="AV325" s="17" t="s">
        <v>79</v>
      </c>
      <c r="AW325" s="17">
        <v>24</v>
      </c>
      <c r="AX325" s="17">
        <v>150</v>
      </c>
      <c r="AY325" s="4">
        <v>160</v>
      </c>
      <c r="AZ325" s="4">
        <v>60</v>
      </c>
      <c r="BA325" s="5" t="s">
        <v>79</v>
      </c>
      <c r="BB325" s="5" t="s">
        <v>79</v>
      </c>
      <c r="BC325" s="5" t="s">
        <v>79</v>
      </c>
      <c r="BD325" s="5" t="s">
        <v>425</v>
      </c>
      <c r="BE325" s="5" t="s">
        <v>127</v>
      </c>
      <c r="BF325" s="5" t="s">
        <v>79</v>
      </c>
      <c r="BG325" s="5" t="b">
        <v>0</v>
      </c>
    </row>
    <row r="326" spans="22:59" s="5" customFormat="1" ht="12.75">
      <c r="V326" s="12"/>
      <c r="W326" s="12"/>
      <c r="AO326" s="5">
        <v>317</v>
      </c>
      <c r="AP326" s="77" t="s">
        <v>491</v>
      </c>
      <c r="AQ326" s="14" t="s">
        <v>127</v>
      </c>
      <c r="AR326" s="15" t="s">
        <v>109</v>
      </c>
      <c r="AS326" s="15" t="s">
        <v>79</v>
      </c>
      <c r="AT326" s="16" t="s">
        <v>79</v>
      </c>
      <c r="AU326" s="15" t="s">
        <v>90</v>
      </c>
      <c r="AV326" s="17" t="s">
        <v>79</v>
      </c>
      <c r="AW326" s="17">
        <v>120</v>
      </c>
      <c r="AX326" s="17">
        <v>75</v>
      </c>
      <c r="AY326" s="4">
        <v>160</v>
      </c>
      <c r="AZ326" s="4">
        <v>30</v>
      </c>
      <c r="BA326" s="5" t="s">
        <v>79</v>
      </c>
      <c r="BB326" s="5" t="s">
        <v>79</v>
      </c>
      <c r="BC326" s="5" t="s">
        <v>79</v>
      </c>
      <c r="BD326" s="5" t="s">
        <v>425</v>
      </c>
      <c r="BE326" s="5" t="s">
        <v>94</v>
      </c>
      <c r="BF326" s="5" t="s">
        <v>455</v>
      </c>
      <c r="BG326" s="5" t="b">
        <v>0</v>
      </c>
    </row>
    <row r="327" spans="22:59" s="5" customFormat="1" ht="12.75">
      <c r="V327" s="12"/>
      <c r="W327" s="12"/>
      <c r="AO327" s="5">
        <v>318</v>
      </c>
      <c r="AP327" s="77" t="s">
        <v>492</v>
      </c>
      <c r="AQ327" s="14" t="s">
        <v>79</v>
      </c>
      <c r="AR327" s="15" t="s">
        <v>79</v>
      </c>
      <c r="AS327" s="15" t="s">
        <v>79</v>
      </c>
      <c r="AT327" s="16" t="s">
        <v>79</v>
      </c>
      <c r="AU327" s="15" t="s">
        <v>79</v>
      </c>
      <c r="AV327" s="17" t="s">
        <v>79</v>
      </c>
      <c r="AW327" s="17">
        <v>120</v>
      </c>
      <c r="AX327" s="17">
        <v>37</v>
      </c>
      <c r="AY327" s="4">
        <v>160</v>
      </c>
      <c r="AZ327" s="4">
        <v>15</v>
      </c>
      <c r="BA327" s="5" t="s">
        <v>79</v>
      </c>
      <c r="BB327" s="5" t="s">
        <v>79</v>
      </c>
      <c r="BC327" s="5" t="s">
        <v>79</v>
      </c>
      <c r="BD327" s="5" t="s">
        <v>425</v>
      </c>
      <c r="BE327" s="5" t="s">
        <v>94</v>
      </c>
      <c r="BF327" s="5" t="s">
        <v>79</v>
      </c>
      <c r="BG327" s="5" t="b">
        <v>0</v>
      </c>
    </row>
    <row r="328" spans="22:59" s="5" customFormat="1" ht="12.75">
      <c r="V328" s="12"/>
      <c r="W328" s="12"/>
      <c r="AO328" s="5">
        <v>319</v>
      </c>
      <c r="AP328" s="77" t="s">
        <v>493</v>
      </c>
      <c r="AQ328" s="14" t="s">
        <v>127</v>
      </c>
      <c r="AR328" s="15" t="s">
        <v>109</v>
      </c>
      <c r="AS328" s="15" t="s">
        <v>79</v>
      </c>
      <c r="AT328" s="16" t="s">
        <v>79</v>
      </c>
      <c r="AU328" s="15" t="s">
        <v>147</v>
      </c>
      <c r="AV328" s="17" t="s">
        <v>79</v>
      </c>
      <c r="AW328" s="17">
        <v>120</v>
      </c>
      <c r="AX328" s="17">
        <v>150</v>
      </c>
      <c r="AY328" s="4">
        <v>90</v>
      </c>
      <c r="AZ328" s="4">
        <v>120</v>
      </c>
      <c r="BA328" s="5" t="s">
        <v>79</v>
      </c>
      <c r="BB328" s="5" t="s">
        <v>79</v>
      </c>
      <c r="BC328" s="5" t="s">
        <v>79</v>
      </c>
      <c r="BD328" s="5" t="s">
        <v>425</v>
      </c>
      <c r="BE328" s="5" t="s">
        <v>94</v>
      </c>
      <c r="BF328" s="5" t="s">
        <v>455</v>
      </c>
      <c r="BG328" s="5" t="b">
        <v>0</v>
      </c>
    </row>
    <row r="329" spans="22:59" s="5" customFormat="1" ht="12.75">
      <c r="V329" s="12"/>
      <c r="W329" s="12"/>
      <c r="AO329" s="5">
        <v>320</v>
      </c>
      <c r="AP329" s="77" t="s">
        <v>494</v>
      </c>
      <c r="AQ329" s="14" t="s">
        <v>127</v>
      </c>
      <c r="AR329" s="15" t="s">
        <v>109</v>
      </c>
      <c r="AS329" s="15" t="s">
        <v>79</v>
      </c>
      <c r="AT329" s="16" t="s">
        <v>79</v>
      </c>
      <c r="AU329" s="15" t="s">
        <v>90</v>
      </c>
      <c r="AV329" s="17" t="s">
        <v>79</v>
      </c>
      <c r="AW329" s="17">
        <v>120</v>
      </c>
      <c r="AX329" s="17">
        <v>75</v>
      </c>
      <c r="AY329" s="4">
        <v>160</v>
      </c>
      <c r="AZ329" s="4">
        <v>30</v>
      </c>
      <c r="BA329" s="5" t="s">
        <v>79</v>
      </c>
      <c r="BB329" s="5" t="s">
        <v>79</v>
      </c>
      <c r="BC329" s="5" t="s">
        <v>79</v>
      </c>
      <c r="BD329" s="5" t="s">
        <v>425</v>
      </c>
      <c r="BE329" s="5" t="s">
        <v>149</v>
      </c>
      <c r="BF329" s="5" t="s">
        <v>495</v>
      </c>
      <c r="BG329" s="5" t="b">
        <v>0</v>
      </c>
    </row>
    <row r="330" spans="22:59" s="5" customFormat="1" ht="12.75">
      <c r="V330" s="12"/>
      <c r="W330" s="12"/>
      <c r="AO330" s="5">
        <v>321</v>
      </c>
      <c r="AP330" s="77" t="s">
        <v>496</v>
      </c>
      <c r="AQ330" s="14" t="s">
        <v>124</v>
      </c>
      <c r="AR330" s="15" t="s">
        <v>109</v>
      </c>
      <c r="AS330" s="15" t="s">
        <v>79</v>
      </c>
      <c r="AT330" s="16" t="s">
        <v>79</v>
      </c>
      <c r="AU330" s="15" t="s">
        <v>147</v>
      </c>
      <c r="AV330" s="17" t="s">
        <v>79</v>
      </c>
      <c r="AW330" s="17">
        <v>120</v>
      </c>
      <c r="AX330" s="17">
        <v>150</v>
      </c>
      <c r="AY330" s="4">
        <v>90</v>
      </c>
      <c r="AZ330" s="4">
        <v>120</v>
      </c>
      <c r="BA330" s="5" t="s">
        <v>79</v>
      </c>
      <c r="BB330" s="5" t="s">
        <v>79</v>
      </c>
      <c r="BC330" s="5" t="s">
        <v>79</v>
      </c>
      <c r="BD330" s="5" t="s">
        <v>425</v>
      </c>
      <c r="BE330" s="5" t="s">
        <v>94</v>
      </c>
      <c r="BF330" s="5" t="s">
        <v>79</v>
      </c>
      <c r="BG330" s="5" t="b">
        <v>0</v>
      </c>
    </row>
    <row r="331" spans="22:59" s="5" customFormat="1" ht="12.75">
      <c r="V331" s="12"/>
      <c r="W331" s="12"/>
      <c r="AO331" s="5">
        <v>322</v>
      </c>
      <c r="AP331" s="77" t="s">
        <v>497</v>
      </c>
      <c r="AQ331" s="14" t="s">
        <v>127</v>
      </c>
      <c r="AR331" s="15" t="s">
        <v>79</v>
      </c>
      <c r="AS331" s="15" t="s">
        <v>79</v>
      </c>
      <c r="AT331" s="16" t="s">
        <v>79</v>
      </c>
      <c r="AU331" s="15" t="s">
        <v>172</v>
      </c>
      <c r="AV331" s="17" t="s">
        <v>79</v>
      </c>
      <c r="AW331" s="17">
        <v>24</v>
      </c>
      <c r="AX331" s="17">
        <v>75</v>
      </c>
      <c r="AY331" s="4" t="s">
        <v>410</v>
      </c>
      <c r="AZ331" s="4" t="s">
        <v>498</v>
      </c>
      <c r="BA331" s="5" t="s">
        <v>79</v>
      </c>
      <c r="BB331" s="5" t="s">
        <v>79</v>
      </c>
      <c r="BC331" s="5" t="s">
        <v>79</v>
      </c>
      <c r="BD331" s="5" t="s">
        <v>425</v>
      </c>
      <c r="BE331" s="5" t="s">
        <v>144</v>
      </c>
      <c r="BF331" s="5" t="s">
        <v>495</v>
      </c>
      <c r="BG331" s="5" t="b">
        <v>0</v>
      </c>
    </row>
    <row r="332" spans="22:59" s="5" customFormat="1" ht="12.75">
      <c r="V332" s="12"/>
      <c r="W332" s="12"/>
      <c r="AO332" s="5">
        <v>323</v>
      </c>
      <c r="AP332" s="77" t="s">
        <v>499</v>
      </c>
      <c r="AQ332" s="14" t="s">
        <v>124</v>
      </c>
      <c r="AR332" s="15" t="s">
        <v>79</v>
      </c>
      <c r="AS332" s="15" t="s">
        <v>79</v>
      </c>
      <c r="AT332" s="16" t="s">
        <v>79</v>
      </c>
      <c r="AU332" s="15" t="s">
        <v>172</v>
      </c>
      <c r="AV332" s="17" t="s">
        <v>79</v>
      </c>
      <c r="AW332" s="17">
        <v>24</v>
      </c>
      <c r="AX332" s="17">
        <v>150</v>
      </c>
      <c r="AY332" s="4" t="s">
        <v>410</v>
      </c>
      <c r="AZ332" s="4" t="s">
        <v>327</v>
      </c>
      <c r="BA332" s="5" t="s">
        <v>79</v>
      </c>
      <c r="BB332" s="5" t="s">
        <v>79</v>
      </c>
      <c r="BC332" s="5" t="s">
        <v>79</v>
      </c>
      <c r="BD332" s="5" t="s">
        <v>425</v>
      </c>
      <c r="BE332" s="5" t="s">
        <v>124</v>
      </c>
      <c r="BF332" s="5" t="s">
        <v>79</v>
      </c>
      <c r="BG332" s="5" t="b">
        <v>0</v>
      </c>
    </row>
    <row r="333" spans="22:59" s="5" customFormat="1" ht="12.75">
      <c r="V333" s="12"/>
      <c r="W333" s="12"/>
      <c r="AO333" s="5">
        <v>324</v>
      </c>
      <c r="AP333" s="77" t="s">
        <v>500</v>
      </c>
      <c r="AQ333" s="14" t="s">
        <v>127</v>
      </c>
      <c r="AR333" s="15" t="s">
        <v>109</v>
      </c>
      <c r="AS333" s="15" t="s">
        <v>79</v>
      </c>
      <c r="AT333" s="16" t="s">
        <v>79</v>
      </c>
      <c r="AU333" s="15" t="s">
        <v>172</v>
      </c>
      <c r="AV333" s="17" t="s">
        <v>79</v>
      </c>
      <c r="AW333" s="17">
        <v>120</v>
      </c>
      <c r="AX333" s="17">
        <v>150</v>
      </c>
      <c r="AY333" s="4" t="s">
        <v>410</v>
      </c>
      <c r="AZ333" s="4" t="s">
        <v>327</v>
      </c>
      <c r="BA333" s="5" t="s">
        <v>79</v>
      </c>
      <c r="BB333" s="5" t="s">
        <v>79</v>
      </c>
      <c r="BC333" s="5" t="s">
        <v>79</v>
      </c>
      <c r="BD333" s="5" t="s">
        <v>425</v>
      </c>
      <c r="BE333" s="5" t="s">
        <v>94</v>
      </c>
      <c r="BF333" s="5" t="s">
        <v>79</v>
      </c>
      <c r="BG333" s="5" t="b">
        <v>0</v>
      </c>
    </row>
    <row r="334" spans="22:59" s="5" customFormat="1" ht="12.75">
      <c r="V334" s="12"/>
      <c r="W334" s="12"/>
      <c r="AO334" s="5">
        <v>325</v>
      </c>
      <c r="AP334" s="77" t="s">
        <v>501</v>
      </c>
      <c r="AQ334" s="14" t="s">
        <v>124</v>
      </c>
      <c r="AR334" s="15" t="s">
        <v>79</v>
      </c>
      <c r="AS334" s="15" t="s">
        <v>79</v>
      </c>
      <c r="AT334" s="16" t="s">
        <v>79</v>
      </c>
      <c r="AU334" s="15" t="s">
        <v>172</v>
      </c>
      <c r="AV334" s="17" t="s">
        <v>79</v>
      </c>
      <c r="AW334" s="17">
        <v>24</v>
      </c>
      <c r="AX334" s="17">
        <v>150</v>
      </c>
      <c r="AY334" s="4" t="s">
        <v>410</v>
      </c>
      <c r="AZ334" s="4" t="s">
        <v>327</v>
      </c>
      <c r="BA334" s="5" t="s">
        <v>79</v>
      </c>
      <c r="BB334" s="5" t="s">
        <v>79</v>
      </c>
      <c r="BC334" s="5" t="s">
        <v>79</v>
      </c>
      <c r="BD334" s="5" t="s">
        <v>425</v>
      </c>
      <c r="BE334" s="5" t="s">
        <v>124</v>
      </c>
      <c r="BF334" s="5" t="s">
        <v>79</v>
      </c>
      <c r="BG334" s="5" t="b">
        <v>0</v>
      </c>
    </row>
    <row r="335" spans="22:59" s="5" customFormat="1" ht="12.75">
      <c r="V335" s="12"/>
      <c r="W335" s="12"/>
      <c r="AO335" s="5">
        <v>326</v>
      </c>
      <c r="AP335" s="77" t="s">
        <v>502</v>
      </c>
      <c r="AQ335" s="14" t="s">
        <v>124</v>
      </c>
      <c r="AR335" s="15" t="s">
        <v>79</v>
      </c>
      <c r="AS335" s="15" t="s">
        <v>79</v>
      </c>
      <c r="AT335" s="16" t="s">
        <v>79</v>
      </c>
      <c r="AU335" s="15" t="s">
        <v>172</v>
      </c>
      <c r="AV335" s="17" t="s">
        <v>79</v>
      </c>
      <c r="AW335" s="17">
        <v>24</v>
      </c>
      <c r="AX335" s="17">
        <v>150</v>
      </c>
      <c r="AY335" s="4" t="s">
        <v>410</v>
      </c>
      <c r="AZ335" s="4" t="s">
        <v>327</v>
      </c>
      <c r="BA335" s="5" t="s">
        <v>79</v>
      </c>
      <c r="BB335" s="5" t="s">
        <v>79</v>
      </c>
      <c r="BC335" s="5" t="s">
        <v>79</v>
      </c>
      <c r="BD335" s="5" t="s">
        <v>425</v>
      </c>
      <c r="BE335" s="5" t="s">
        <v>124</v>
      </c>
      <c r="BF335" s="5" t="s">
        <v>79</v>
      </c>
      <c r="BG335" s="5" t="b">
        <v>0</v>
      </c>
    </row>
    <row r="336" spans="22:59" s="5" customFormat="1" ht="12.75">
      <c r="V336" s="12"/>
      <c r="W336" s="12"/>
      <c r="AO336" s="5">
        <v>327</v>
      </c>
      <c r="AP336" s="77" t="s">
        <v>503</v>
      </c>
      <c r="AQ336" s="14" t="s">
        <v>127</v>
      </c>
      <c r="AR336" s="15" t="s">
        <v>109</v>
      </c>
      <c r="AS336" s="15" t="s">
        <v>79</v>
      </c>
      <c r="AT336" s="16" t="s">
        <v>79</v>
      </c>
      <c r="AU336" s="15" t="s">
        <v>172</v>
      </c>
      <c r="AV336" s="17" t="s">
        <v>79</v>
      </c>
      <c r="AW336" s="17">
        <v>120</v>
      </c>
      <c r="AX336" s="17">
        <v>150</v>
      </c>
      <c r="AY336" s="4" t="s">
        <v>410</v>
      </c>
      <c r="AZ336" s="4" t="s">
        <v>327</v>
      </c>
      <c r="BA336" s="5" t="s">
        <v>79</v>
      </c>
      <c r="BB336" s="5" t="s">
        <v>79</v>
      </c>
      <c r="BC336" s="5" t="s">
        <v>79</v>
      </c>
      <c r="BD336" s="5" t="s">
        <v>425</v>
      </c>
      <c r="BE336" s="5" t="s">
        <v>94</v>
      </c>
      <c r="BF336" s="5" t="s">
        <v>79</v>
      </c>
      <c r="BG336" s="5" t="b">
        <v>0</v>
      </c>
    </row>
    <row r="337" spans="22:59" s="5" customFormat="1" ht="12.75">
      <c r="V337" s="12"/>
      <c r="W337" s="12"/>
      <c r="AO337" s="5">
        <v>328</v>
      </c>
      <c r="AP337" s="77" t="s">
        <v>504</v>
      </c>
      <c r="AQ337" s="14" t="s">
        <v>124</v>
      </c>
      <c r="AR337" s="15" t="s">
        <v>79</v>
      </c>
      <c r="AS337" s="15" t="s">
        <v>79</v>
      </c>
      <c r="AT337" s="16" t="s">
        <v>79</v>
      </c>
      <c r="AU337" s="15" t="s">
        <v>172</v>
      </c>
      <c r="AV337" s="17" t="s">
        <v>79</v>
      </c>
      <c r="AW337" s="17">
        <v>24</v>
      </c>
      <c r="AX337" s="17">
        <v>150</v>
      </c>
      <c r="AY337" s="4" t="s">
        <v>410</v>
      </c>
      <c r="AZ337" s="4" t="s">
        <v>327</v>
      </c>
      <c r="BA337" s="5" t="s">
        <v>79</v>
      </c>
      <c r="BB337" s="5" t="s">
        <v>79</v>
      </c>
      <c r="BC337" s="5" t="s">
        <v>79</v>
      </c>
      <c r="BD337" s="5" t="s">
        <v>425</v>
      </c>
      <c r="BE337" s="5" t="s">
        <v>94</v>
      </c>
      <c r="BF337" s="5" t="s">
        <v>79</v>
      </c>
      <c r="BG337" s="5" t="b">
        <v>0</v>
      </c>
    </row>
    <row r="338" spans="22:59" s="5" customFormat="1" ht="12.75">
      <c r="V338" s="12"/>
      <c r="W338" s="12"/>
      <c r="AO338" s="5">
        <v>329</v>
      </c>
      <c r="AP338" s="77" t="s">
        <v>505</v>
      </c>
      <c r="AQ338" s="14" t="s">
        <v>124</v>
      </c>
      <c r="AR338" s="15" t="s">
        <v>79</v>
      </c>
      <c r="AS338" s="15" t="s">
        <v>79</v>
      </c>
      <c r="AT338" s="16" t="s">
        <v>79</v>
      </c>
      <c r="AU338" s="15" t="s">
        <v>172</v>
      </c>
      <c r="AV338" s="17" t="s">
        <v>79</v>
      </c>
      <c r="AW338" s="17">
        <v>24</v>
      </c>
      <c r="AX338" s="17">
        <v>150</v>
      </c>
      <c r="AY338" s="4" t="s">
        <v>410</v>
      </c>
      <c r="AZ338" s="4" t="s">
        <v>327</v>
      </c>
      <c r="BA338" s="5" t="s">
        <v>79</v>
      </c>
      <c r="BB338" s="5" t="s">
        <v>79</v>
      </c>
      <c r="BC338" s="5" t="s">
        <v>79</v>
      </c>
      <c r="BD338" s="5" t="s">
        <v>425</v>
      </c>
      <c r="BE338" s="5" t="s">
        <v>124</v>
      </c>
      <c r="BF338" s="5" t="s">
        <v>79</v>
      </c>
      <c r="BG338" s="5" t="b">
        <v>0</v>
      </c>
    </row>
    <row r="339" spans="22:59" s="5" customFormat="1" ht="12.75">
      <c r="V339" s="12"/>
      <c r="W339" s="12"/>
      <c r="AO339" s="5">
        <v>330</v>
      </c>
      <c r="AP339" s="77" t="s">
        <v>506</v>
      </c>
      <c r="AQ339" s="14" t="s">
        <v>127</v>
      </c>
      <c r="AR339" s="15" t="s">
        <v>79</v>
      </c>
      <c r="AS339" s="15" t="s">
        <v>132</v>
      </c>
      <c r="AT339" s="16" t="s">
        <v>79</v>
      </c>
      <c r="AU339" s="15" t="s">
        <v>172</v>
      </c>
      <c r="AV339" s="17" t="s">
        <v>79</v>
      </c>
      <c r="AW339" s="17">
        <v>24</v>
      </c>
      <c r="AX339" s="17">
        <v>150</v>
      </c>
      <c r="AY339" s="4" t="s">
        <v>410</v>
      </c>
      <c r="AZ339" s="4" t="s">
        <v>411</v>
      </c>
      <c r="BA339" s="5">
        <v>2</v>
      </c>
      <c r="BB339" s="5" t="s">
        <v>79</v>
      </c>
      <c r="BC339" s="5" t="s">
        <v>79</v>
      </c>
      <c r="BD339" s="5" t="s">
        <v>425</v>
      </c>
      <c r="BE339" s="5" t="s">
        <v>265</v>
      </c>
      <c r="BF339" s="5" t="s">
        <v>79</v>
      </c>
      <c r="BG339" s="5" t="b">
        <v>0</v>
      </c>
    </row>
    <row r="340" spans="22:59" s="5" customFormat="1" ht="12.75">
      <c r="V340" s="12"/>
      <c r="W340" s="12"/>
      <c r="AO340" s="5">
        <v>331</v>
      </c>
      <c r="AP340" s="77" t="s">
        <v>507</v>
      </c>
      <c r="AQ340" s="14" t="s">
        <v>127</v>
      </c>
      <c r="AR340" s="15" t="s">
        <v>79</v>
      </c>
      <c r="AS340" s="15" t="s">
        <v>132</v>
      </c>
      <c r="AT340" s="16" t="s">
        <v>79</v>
      </c>
      <c r="AU340" s="15" t="s">
        <v>172</v>
      </c>
      <c r="AV340" s="17" t="s">
        <v>79</v>
      </c>
      <c r="AW340" s="17">
        <v>24</v>
      </c>
      <c r="AX340" s="17">
        <v>150</v>
      </c>
      <c r="AY340" s="4" t="s">
        <v>410</v>
      </c>
      <c r="AZ340" s="4" t="s">
        <v>411</v>
      </c>
      <c r="BA340" s="5">
        <v>2</v>
      </c>
      <c r="BB340" s="5" t="s">
        <v>79</v>
      </c>
      <c r="BC340" s="5" t="s">
        <v>79</v>
      </c>
      <c r="BD340" s="5" t="s">
        <v>425</v>
      </c>
      <c r="BE340" s="5" t="s">
        <v>265</v>
      </c>
      <c r="BF340" s="5" t="s">
        <v>79</v>
      </c>
      <c r="BG340" s="5" t="b">
        <v>0</v>
      </c>
    </row>
    <row r="341" spans="22:59" s="5" customFormat="1" ht="12.75">
      <c r="V341" s="12"/>
      <c r="W341" s="12"/>
      <c r="AO341" s="5">
        <v>332</v>
      </c>
      <c r="AP341" s="77" t="s">
        <v>508</v>
      </c>
      <c r="AQ341" s="14" t="s">
        <v>127</v>
      </c>
      <c r="AR341" s="15" t="s">
        <v>79</v>
      </c>
      <c r="AS341" s="15" t="s">
        <v>132</v>
      </c>
      <c r="AT341" s="16" t="s">
        <v>79</v>
      </c>
      <c r="AU341" s="15" t="s">
        <v>172</v>
      </c>
      <c r="AV341" s="17" t="s">
        <v>79</v>
      </c>
      <c r="AW341" s="17">
        <v>24</v>
      </c>
      <c r="AX341" s="17">
        <v>150</v>
      </c>
      <c r="AY341" s="4" t="s">
        <v>410</v>
      </c>
      <c r="AZ341" s="4" t="s">
        <v>411</v>
      </c>
      <c r="BA341" s="5">
        <v>2</v>
      </c>
      <c r="BB341" s="5" t="s">
        <v>79</v>
      </c>
      <c r="BC341" s="5" t="s">
        <v>79</v>
      </c>
      <c r="BD341" s="5" t="s">
        <v>425</v>
      </c>
      <c r="BE341" s="5" t="s">
        <v>265</v>
      </c>
      <c r="BF341" s="5" t="s">
        <v>79</v>
      </c>
      <c r="BG341" s="5" t="b">
        <v>0</v>
      </c>
    </row>
    <row r="342" spans="22:59" s="5" customFormat="1" ht="12.75">
      <c r="V342" s="12"/>
      <c r="W342" s="12"/>
      <c r="AO342" s="5">
        <v>333</v>
      </c>
      <c r="AP342" s="77" t="s">
        <v>509</v>
      </c>
      <c r="AQ342" s="14" t="s">
        <v>127</v>
      </c>
      <c r="AR342" s="15" t="s">
        <v>79</v>
      </c>
      <c r="AS342" s="15" t="s">
        <v>132</v>
      </c>
      <c r="AT342" s="16" t="s">
        <v>79</v>
      </c>
      <c r="AU342" s="15" t="s">
        <v>172</v>
      </c>
      <c r="AV342" s="17" t="s">
        <v>79</v>
      </c>
      <c r="AW342" s="17">
        <v>24</v>
      </c>
      <c r="AX342" s="17">
        <v>150</v>
      </c>
      <c r="AY342" s="4" t="s">
        <v>410</v>
      </c>
      <c r="AZ342" s="4" t="s">
        <v>411</v>
      </c>
      <c r="BA342" s="5">
        <v>2</v>
      </c>
      <c r="BB342" s="5" t="s">
        <v>79</v>
      </c>
      <c r="BC342" s="5" t="s">
        <v>79</v>
      </c>
      <c r="BD342" s="5" t="s">
        <v>425</v>
      </c>
      <c r="BE342" s="5" t="s">
        <v>265</v>
      </c>
      <c r="BF342" s="5" t="s">
        <v>79</v>
      </c>
      <c r="BG342" s="5" t="b">
        <v>0</v>
      </c>
    </row>
    <row r="343" spans="22:59" s="5" customFormat="1" ht="12.75">
      <c r="V343" s="12"/>
      <c r="W343" s="12"/>
      <c r="AO343" s="5">
        <v>334</v>
      </c>
      <c r="AP343" s="77" t="s">
        <v>510</v>
      </c>
      <c r="AQ343" s="14" t="s">
        <v>124</v>
      </c>
      <c r="AR343" s="15" t="s">
        <v>79</v>
      </c>
      <c r="AS343" s="15" t="s">
        <v>132</v>
      </c>
      <c r="AT343" s="16" t="s">
        <v>79</v>
      </c>
      <c r="AU343" s="15" t="s">
        <v>172</v>
      </c>
      <c r="AV343" s="17" t="s">
        <v>79</v>
      </c>
      <c r="AW343" s="17">
        <v>24</v>
      </c>
      <c r="AX343" s="17">
        <v>150</v>
      </c>
      <c r="AY343" s="4" t="s">
        <v>410</v>
      </c>
      <c r="AZ343" s="4" t="s">
        <v>327</v>
      </c>
      <c r="BA343" s="5">
        <v>2</v>
      </c>
      <c r="BB343" s="5" t="s">
        <v>79</v>
      </c>
      <c r="BC343" s="5" t="s">
        <v>79</v>
      </c>
      <c r="BD343" s="5" t="s">
        <v>425</v>
      </c>
      <c r="BE343" s="5" t="s">
        <v>94</v>
      </c>
      <c r="BF343" s="5" t="s">
        <v>79</v>
      </c>
      <c r="BG343" s="5" t="b">
        <v>0</v>
      </c>
    </row>
    <row r="344" spans="22:59" s="5" customFormat="1" ht="12.75">
      <c r="V344" s="12"/>
      <c r="W344" s="12"/>
      <c r="AO344" s="5">
        <v>335</v>
      </c>
      <c r="AP344" s="77" t="s">
        <v>511</v>
      </c>
      <c r="AQ344" s="14" t="s">
        <v>127</v>
      </c>
      <c r="AR344" s="15" t="s">
        <v>79</v>
      </c>
      <c r="AS344" s="15" t="s">
        <v>93</v>
      </c>
      <c r="AT344" s="16" t="s">
        <v>79</v>
      </c>
      <c r="AU344" s="15" t="s">
        <v>172</v>
      </c>
      <c r="AV344" s="17" t="s">
        <v>79</v>
      </c>
      <c r="AW344" s="17">
        <v>24</v>
      </c>
      <c r="AX344" s="17">
        <v>150</v>
      </c>
      <c r="AY344" s="4" t="s">
        <v>410</v>
      </c>
      <c r="AZ344" s="4" t="s">
        <v>411</v>
      </c>
      <c r="BA344" s="5">
        <v>1</v>
      </c>
      <c r="BB344" s="5" t="s">
        <v>79</v>
      </c>
      <c r="BC344" s="5" t="s">
        <v>79</v>
      </c>
      <c r="BD344" s="5" t="s">
        <v>425</v>
      </c>
      <c r="BE344" s="5" t="s">
        <v>265</v>
      </c>
      <c r="BF344" s="5" t="s">
        <v>79</v>
      </c>
      <c r="BG344" s="5" t="b">
        <v>0</v>
      </c>
    </row>
    <row r="345" spans="22:59" s="5" customFormat="1" ht="12.75">
      <c r="V345" s="12"/>
      <c r="W345" s="12"/>
      <c r="AO345" s="5">
        <v>336</v>
      </c>
      <c r="AP345" s="77" t="s">
        <v>512</v>
      </c>
      <c r="AQ345" s="14" t="s">
        <v>124</v>
      </c>
      <c r="AR345" s="15" t="s">
        <v>79</v>
      </c>
      <c r="AS345" s="15" t="s">
        <v>93</v>
      </c>
      <c r="AT345" s="16" t="s">
        <v>79</v>
      </c>
      <c r="AU345" s="15" t="s">
        <v>147</v>
      </c>
      <c r="AV345" s="17" t="s">
        <v>79</v>
      </c>
      <c r="AW345" s="17">
        <v>24</v>
      </c>
      <c r="AX345" s="17">
        <v>150</v>
      </c>
      <c r="AY345" s="4">
        <v>90</v>
      </c>
      <c r="AZ345" s="4">
        <v>60</v>
      </c>
      <c r="BA345" s="5">
        <v>1</v>
      </c>
      <c r="BB345" s="5" t="s">
        <v>79</v>
      </c>
      <c r="BC345" s="5" t="s">
        <v>79</v>
      </c>
      <c r="BD345" s="5" t="s">
        <v>425</v>
      </c>
      <c r="BE345" s="5" t="s">
        <v>513</v>
      </c>
      <c r="BF345" s="5" t="s">
        <v>495</v>
      </c>
      <c r="BG345" s="5" t="b">
        <v>0</v>
      </c>
    </row>
    <row r="346" spans="22:59" s="5" customFormat="1" ht="12.75">
      <c r="V346" s="12"/>
      <c r="W346" s="12"/>
      <c r="AO346" s="5">
        <v>337</v>
      </c>
      <c r="AP346" s="77" t="s">
        <v>514</v>
      </c>
      <c r="AQ346" s="14" t="s">
        <v>127</v>
      </c>
      <c r="AR346" s="15" t="s">
        <v>109</v>
      </c>
      <c r="AS346" s="15" t="s">
        <v>93</v>
      </c>
      <c r="AT346" s="16" t="s">
        <v>79</v>
      </c>
      <c r="AU346" s="15" t="s">
        <v>172</v>
      </c>
      <c r="AV346" s="17" t="s">
        <v>79</v>
      </c>
      <c r="AW346" s="17">
        <v>120</v>
      </c>
      <c r="AX346" s="17">
        <v>75</v>
      </c>
      <c r="AY346" s="4" t="s">
        <v>410</v>
      </c>
      <c r="AZ346" s="4" t="s">
        <v>498</v>
      </c>
      <c r="BA346" s="5">
        <v>1</v>
      </c>
      <c r="BB346" s="5" t="s">
        <v>79</v>
      </c>
      <c r="BC346" s="5" t="s">
        <v>79</v>
      </c>
      <c r="BD346" s="5" t="s">
        <v>425</v>
      </c>
      <c r="BE346" s="5" t="s">
        <v>94</v>
      </c>
      <c r="BF346" s="5" t="s">
        <v>79</v>
      </c>
      <c r="BG346" s="5" t="b">
        <v>0</v>
      </c>
    </row>
    <row r="347" spans="22:59" s="5" customFormat="1" ht="12.75">
      <c r="V347" s="12"/>
      <c r="W347" s="12"/>
      <c r="AO347" s="5">
        <v>338</v>
      </c>
      <c r="AP347" s="77" t="s">
        <v>515</v>
      </c>
      <c r="AQ347" s="14" t="s">
        <v>127</v>
      </c>
      <c r="AR347" s="15" t="s">
        <v>79</v>
      </c>
      <c r="AS347" s="15" t="s">
        <v>93</v>
      </c>
      <c r="AT347" s="16" t="s">
        <v>79</v>
      </c>
      <c r="AU347" s="15" t="s">
        <v>172</v>
      </c>
      <c r="AV347" s="17" t="s">
        <v>79</v>
      </c>
      <c r="AW347" s="17">
        <v>24</v>
      </c>
      <c r="AX347" s="17">
        <v>75</v>
      </c>
      <c r="AY347" s="4" t="s">
        <v>410</v>
      </c>
      <c r="AZ347" s="4" t="s">
        <v>498</v>
      </c>
      <c r="BA347" s="5">
        <v>1</v>
      </c>
      <c r="BB347" s="5" t="s">
        <v>79</v>
      </c>
      <c r="BC347" s="5" t="s">
        <v>79</v>
      </c>
      <c r="BD347" s="5" t="s">
        <v>425</v>
      </c>
      <c r="BE347" s="5" t="s">
        <v>144</v>
      </c>
      <c r="BF347" s="5" t="s">
        <v>79</v>
      </c>
      <c r="BG347" s="5" t="b">
        <v>0</v>
      </c>
    </row>
    <row r="348" spans="22:59" s="5" customFormat="1" ht="12.75">
      <c r="V348" s="12"/>
      <c r="W348" s="12"/>
      <c r="AO348" s="5">
        <v>339</v>
      </c>
      <c r="AP348" s="77" t="s">
        <v>516</v>
      </c>
      <c r="AQ348" s="14" t="s">
        <v>124</v>
      </c>
      <c r="AR348" s="15" t="s">
        <v>79</v>
      </c>
      <c r="AS348" s="15" t="s">
        <v>93</v>
      </c>
      <c r="AT348" s="16" t="s">
        <v>79</v>
      </c>
      <c r="AU348" s="15" t="s">
        <v>172</v>
      </c>
      <c r="AV348" s="17" t="s">
        <v>79</v>
      </c>
      <c r="AW348" s="17">
        <v>24</v>
      </c>
      <c r="AX348" s="17">
        <v>300</v>
      </c>
      <c r="AY348" s="4" t="s">
        <v>410</v>
      </c>
      <c r="AZ348" s="4" t="s">
        <v>327</v>
      </c>
      <c r="BA348" s="5">
        <v>1</v>
      </c>
      <c r="BB348" s="5" t="s">
        <v>79</v>
      </c>
      <c r="BC348" s="5" t="s">
        <v>79</v>
      </c>
      <c r="BD348" s="5" t="s">
        <v>425</v>
      </c>
      <c r="BE348" s="5" t="s">
        <v>517</v>
      </c>
      <c r="BF348" s="5" t="s">
        <v>79</v>
      </c>
      <c r="BG348" s="5" t="b">
        <v>0</v>
      </c>
    </row>
    <row r="349" spans="22:59" s="5" customFormat="1" ht="12.75">
      <c r="V349" s="12"/>
      <c r="W349" s="12"/>
      <c r="AO349" s="5">
        <v>340</v>
      </c>
      <c r="AP349" s="77" t="s">
        <v>518</v>
      </c>
      <c r="AQ349" s="14" t="s">
        <v>127</v>
      </c>
      <c r="AR349" s="15" t="s">
        <v>109</v>
      </c>
      <c r="AS349" s="15" t="s">
        <v>79</v>
      </c>
      <c r="AT349" s="16" t="s">
        <v>79</v>
      </c>
      <c r="AU349" s="15" t="s">
        <v>90</v>
      </c>
      <c r="AV349" s="17" t="s">
        <v>79</v>
      </c>
      <c r="AW349" s="17">
        <v>120</v>
      </c>
      <c r="AX349" s="17">
        <v>75</v>
      </c>
      <c r="AY349" s="4">
        <v>180</v>
      </c>
      <c r="AZ349" s="4">
        <v>30</v>
      </c>
      <c r="BA349" s="5" t="s">
        <v>79</v>
      </c>
      <c r="BB349" s="5" t="s">
        <v>79</v>
      </c>
      <c r="BC349" s="5" t="s">
        <v>79</v>
      </c>
      <c r="BD349" s="5" t="s">
        <v>425</v>
      </c>
      <c r="BE349" s="5" t="s">
        <v>144</v>
      </c>
      <c r="BF349" s="5" t="s">
        <v>519</v>
      </c>
      <c r="BG349" s="5" t="b">
        <v>0</v>
      </c>
    </row>
    <row r="350" spans="22:59" s="5" customFormat="1" ht="12.75">
      <c r="V350" s="12"/>
      <c r="W350" s="12"/>
      <c r="AO350" s="5">
        <v>341</v>
      </c>
      <c r="AP350" s="77" t="s">
        <v>520</v>
      </c>
      <c r="AQ350" s="14" t="s">
        <v>124</v>
      </c>
      <c r="AR350" s="15" t="s">
        <v>109</v>
      </c>
      <c r="AS350" s="15" t="s">
        <v>93</v>
      </c>
      <c r="AT350" s="16" t="s">
        <v>79</v>
      </c>
      <c r="AU350" s="15" t="s">
        <v>147</v>
      </c>
      <c r="AV350" s="17" t="s">
        <v>79</v>
      </c>
      <c r="AW350" s="17">
        <v>120</v>
      </c>
      <c r="AX350" s="17">
        <v>150</v>
      </c>
      <c r="AY350" s="4">
        <v>90</v>
      </c>
      <c r="AZ350" s="4">
        <v>120</v>
      </c>
      <c r="BA350" s="5">
        <v>1</v>
      </c>
      <c r="BB350" s="5" t="s">
        <v>79</v>
      </c>
      <c r="BC350" s="5" t="s">
        <v>79</v>
      </c>
      <c r="BD350" s="5" t="s">
        <v>425</v>
      </c>
      <c r="BE350" s="5" t="s">
        <v>94</v>
      </c>
      <c r="BF350" s="5" t="s">
        <v>79</v>
      </c>
      <c r="BG350" s="5" t="b">
        <v>0</v>
      </c>
    </row>
    <row r="351" spans="22:59" s="5" customFormat="1" ht="12.75">
      <c r="V351" s="12"/>
      <c r="W351" s="12"/>
      <c r="AO351" s="5">
        <v>342</v>
      </c>
      <c r="AP351" s="77" t="s">
        <v>521</v>
      </c>
      <c r="AQ351" s="14" t="s">
        <v>127</v>
      </c>
      <c r="AR351" s="15" t="s">
        <v>109</v>
      </c>
      <c r="AS351" s="15" t="s">
        <v>93</v>
      </c>
      <c r="AT351" s="16" t="s">
        <v>79</v>
      </c>
      <c r="AU351" s="15" t="s">
        <v>147</v>
      </c>
      <c r="AV351" s="17" t="s">
        <v>79</v>
      </c>
      <c r="AW351" s="17">
        <v>120</v>
      </c>
      <c r="AX351" s="17">
        <v>150</v>
      </c>
      <c r="AY351" s="4">
        <v>90</v>
      </c>
      <c r="AZ351" s="4">
        <v>30</v>
      </c>
      <c r="BA351" s="5">
        <v>1</v>
      </c>
      <c r="BB351" s="5" t="s">
        <v>79</v>
      </c>
      <c r="BC351" s="5" t="s">
        <v>79</v>
      </c>
      <c r="BD351" s="5" t="s">
        <v>425</v>
      </c>
      <c r="BE351" s="5" t="s">
        <v>265</v>
      </c>
      <c r="BF351" s="5" t="s">
        <v>79</v>
      </c>
      <c r="BG351" s="5" t="b">
        <v>0</v>
      </c>
    </row>
    <row r="352" spans="22:59" s="5" customFormat="1" ht="12.75">
      <c r="V352" s="12"/>
      <c r="W352" s="12"/>
      <c r="AO352" s="5">
        <v>343</v>
      </c>
      <c r="AP352" s="77" t="s">
        <v>522</v>
      </c>
      <c r="AQ352" s="14" t="s">
        <v>124</v>
      </c>
      <c r="AR352" s="15" t="s">
        <v>109</v>
      </c>
      <c r="AS352" s="15" t="s">
        <v>93</v>
      </c>
      <c r="AT352" s="16" t="s">
        <v>79</v>
      </c>
      <c r="AU352" s="15" t="s">
        <v>147</v>
      </c>
      <c r="AV352" s="17" t="s">
        <v>79</v>
      </c>
      <c r="AW352" s="17">
        <v>120</v>
      </c>
      <c r="AX352" s="17">
        <v>150</v>
      </c>
      <c r="AY352" s="4">
        <v>90</v>
      </c>
      <c r="AZ352" s="4">
        <v>120</v>
      </c>
      <c r="BA352" s="5">
        <v>1</v>
      </c>
      <c r="BB352" s="5" t="s">
        <v>79</v>
      </c>
      <c r="BC352" s="5" t="s">
        <v>79</v>
      </c>
      <c r="BD352" s="5" t="s">
        <v>425</v>
      </c>
      <c r="BE352" s="5" t="s">
        <v>94</v>
      </c>
      <c r="BF352" s="5" t="s">
        <v>79</v>
      </c>
      <c r="BG352" s="5" t="b">
        <v>0</v>
      </c>
    </row>
    <row r="353" spans="22:59" s="5" customFormat="1" ht="12.75">
      <c r="V353" s="12"/>
      <c r="W353" s="12"/>
      <c r="AO353" s="5">
        <v>344</v>
      </c>
      <c r="AP353" s="77" t="s">
        <v>523</v>
      </c>
      <c r="AQ353" s="14" t="s">
        <v>124</v>
      </c>
      <c r="AR353" s="15" t="s">
        <v>109</v>
      </c>
      <c r="AS353" s="15" t="s">
        <v>93</v>
      </c>
      <c r="AT353" s="16" t="s">
        <v>79</v>
      </c>
      <c r="AU353" s="15" t="s">
        <v>147</v>
      </c>
      <c r="AV353" s="17" t="s">
        <v>524</v>
      </c>
      <c r="AW353" s="17">
        <v>120</v>
      </c>
      <c r="AX353" s="17">
        <v>150</v>
      </c>
      <c r="AY353" s="4">
        <v>90</v>
      </c>
      <c r="AZ353" s="4">
        <v>120</v>
      </c>
      <c r="BA353" s="5">
        <v>1</v>
      </c>
      <c r="BB353" s="5" t="s">
        <v>79</v>
      </c>
      <c r="BC353" s="5" t="s">
        <v>79</v>
      </c>
      <c r="BD353" s="5" t="s">
        <v>425</v>
      </c>
      <c r="BE353" s="5" t="s">
        <v>94</v>
      </c>
      <c r="BF353" s="5" t="s">
        <v>79</v>
      </c>
      <c r="BG353" s="5" t="b">
        <v>0</v>
      </c>
    </row>
    <row r="354" spans="22:59" s="5" customFormat="1" ht="12.75">
      <c r="V354" s="12"/>
      <c r="W354" s="12"/>
      <c r="AO354" s="5">
        <v>345</v>
      </c>
      <c r="AP354" s="77" t="s">
        <v>1268</v>
      </c>
      <c r="AQ354" s="14" t="s">
        <v>188</v>
      </c>
      <c r="AR354" s="15" t="s">
        <v>109</v>
      </c>
      <c r="AS354" s="15" t="s">
        <v>79</v>
      </c>
      <c r="AT354" s="16" t="s">
        <v>555</v>
      </c>
      <c r="AU354" s="15">
        <v>90</v>
      </c>
      <c r="AV354" s="17" t="s">
        <v>79</v>
      </c>
      <c r="AW354" s="17">
        <v>120</v>
      </c>
      <c r="AX354" s="17">
        <v>35</v>
      </c>
      <c r="AY354" s="63">
        <v>90</v>
      </c>
      <c r="AZ354" s="63">
        <v>30</v>
      </c>
      <c r="BA354" s="64" t="s">
        <v>79</v>
      </c>
      <c r="BB354" s="64">
        <v>1</v>
      </c>
      <c r="BC354" s="64" t="s">
        <v>79</v>
      </c>
      <c r="BD354" s="64" t="s">
        <v>1269</v>
      </c>
      <c r="BE354" s="64" t="s">
        <v>94</v>
      </c>
      <c r="BF354" s="64" t="s">
        <v>79</v>
      </c>
      <c r="BG354" s="64" t="b">
        <v>1</v>
      </c>
    </row>
    <row r="355" spans="22:59" s="5" customFormat="1" ht="12.75">
      <c r="V355" s="12"/>
      <c r="W355" s="12"/>
      <c r="AO355" s="5">
        <v>346</v>
      </c>
      <c r="AP355" s="77" t="s">
        <v>1477</v>
      </c>
      <c r="AQ355" s="14" t="s">
        <v>188</v>
      </c>
      <c r="AR355" s="15" t="s">
        <v>109</v>
      </c>
      <c r="AS355" s="15" t="s">
        <v>93</v>
      </c>
      <c r="AT355" s="16" t="s">
        <v>555</v>
      </c>
      <c r="AU355" s="15">
        <v>160</v>
      </c>
      <c r="AV355" s="17">
        <v>20</v>
      </c>
      <c r="AW355" s="17">
        <v>120</v>
      </c>
      <c r="AX355" s="17">
        <v>35</v>
      </c>
      <c r="AY355" s="63">
        <v>160</v>
      </c>
      <c r="AZ355" s="63">
        <v>60</v>
      </c>
      <c r="BA355" s="64">
        <v>1</v>
      </c>
      <c r="BB355" s="64">
        <v>1</v>
      </c>
      <c r="BC355" s="64" t="s">
        <v>79</v>
      </c>
      <c r="BD355" s="64" t="s">
        <v>1269</v>
      </c>
      <c r="BE355" s="64" t="s">
        <v>94</v>
      </c>
      <c r="BF355" s="64" t="s">
        <v>79</v>
      </c>
      <c r="BG355" s="64" t="b">
        <v>1</v>
      </c>
    </row>
    <row r="356" spans="22:59" s="5" customFormat="1" ht="12.75">
      <c r="V356" s="12"/>
      <c r="W356" s="12"/>
      <c r="AO356" s="5">
        <v>347</v>
      </c>
      <c r="AP356" s="77" t="s">
        <v>1270</v>
      </c>
      <c r="AQ356" s="14" t="s">
        <v>188</v>
      </c>
      <c r="AR356" s="15" t="s">
        <v>109</v>
      </c>
      <c r="AS356" s="15" t="s">
        <v>93</v>
      </c>
      <c r="AT356" s="16" t="s">
        <v>555</v>
      </c>
      <c r="AU356" s="15">
        <v>160</v>
      </c>
      <c r="AV356" s="17">
        <v>20</v>
      </c>
      <c r="AW356" s="17">
        <v>120</v>
      </c>
      <c r="AX356" s="17">
        <v>35</v>
      </c>
      <c r="AY356" s="63">
        <v>160</v>
      </c>
      <c r="AZ356" s="63">
        <v>60</v>
      </c>
      <c r="BA356" s="64">
        <v>1</v>
      </c>
      <c r="BB356" s="64">
        <v>1</v>
      </c>
      <c r="BC356" s="64" t="s">
        <v>79</v>
      </c>
      <c r="BD356" s="64" t="s">
        <v>1269</v>
      </c>
      <c r="BE356" s="64" t="s">
        <v>94</v>
      </c>
      <c r="BF356" s="64" t="s">
        <v>1227</v>
      </c>
      <c r="BG356" s="64" t="b">
        <v>1</v>
      </c>
    </row>
    <row r="357" spans="22:59" s="5" customFormat="1" ht="12.75">
      <c r="V357" s="12"/>
      <c r="W357" s="12"/>
      <c r="AO357" s="5">
        <v>348</v>
      </c>
      <c r="AP357" s="77" t="s">
        <v>1478</v>
      </c>
      <c r="AQ357" s="14" t="s">
        <v>188</v>
      </c>
      <c r="AR357" s="15" t="s">
        <v>109</v>
      </c>
      <c r="AS357" s="15" t="s">
        <v>79</v>
      </c>
      <c r="AT357" s="16" t="s">
        <v>555</v>
      </c>
      <c r="AU357" s="15">
        <v>90</v>
      </c>
      <c r="AV357" s="17" t="s">
        <v>79</v>
      </c>
      <c r="AW357" s="17">
        <v>120</v>
      </c>
      <c r="AX357" s="17">
        <v>35</v>
      </c>
      <c r="AY357" s="63">
        <v>90</v>
      </c>
      <c r="AZ357" s="63">
        <v>30</v>
      </c>
      <c r="BA357" s="64" t="s">
        <v>79</v>
      </c>
      <c r="BB357" s="64">
        <v>1</v>
      </c>
      <c r="BC357" s="64" t="s">
        <v>79</v>
      </c>
      <c r="BD357" s="64" t="s">
        <v>564</v>
      </c>
      <c r="BE357" s="64" t="s">
        <v>557</v>
      </c>
      <c r="BF357" s="64" t="s">
        <v>79</v>
      </c>
      <c r="BG357" s="64" t="b">
        <v>1</v>
      </c>
    </row>
    <row r="358" spans="22:59" s="5" customFormat="1" ht="12.75">
      <c r="V358" s="12"/>
      <c r="W358" s="12"/>
      <c r="AO358" s="5">
        <v>349</v>
      </c>
      <c r="AP358" s="77" t="s">
        <v>1271</v>
      </c>
      <c r="AQ358" s="14" t="s">
        <v>188</v>
      </c>
      <c r="AR358" s="15" t="s">
        <v>109</v>
      </c>
      <c r="AS358" s="15" t="s">
        <v>79</v>
      </c>
      <c r="AT358" s="16" t="s">
        <v>555</v>
      </c>
      <c r="AU358" s="15">
        <v>90</v>
      </c>
      <c r="AV358" s="17" t="s">
        <v>79</v>
      </c>
      <c r="AW358" s="17">
        <v>120</v>
      </c>
      <c r="AX358" s="17">
        <v>35</v>
      </c>
      <c r="AY358" s="63">
        <v>90</v>
      </c>
      <c r="AZ358" s="63">
        <v>30</v>
      </c>
      <c r="BA358" s="64" t="s">
        <v>79</v>
      </c>
      <c r="BB358" s="64">
        <v>1</v>
      </c>
      <c r="BC358" s="64" t="s">
        <v>79</v>
      </c>
      <c r="BD358" s="64" t="s">
        <v>1272</v>
      </c>
      <c r="BE358" s="64" t="s">
        <v>94</v>
      </c>
      <c r="BF358" s="64" t="s">
        <v>79</v>
      </c>
      <c r="BG358" s="64" t="b">
        <v>1</v>
      </c>
    </row>
    <row r="359" spans="22:59" s="5" customFormat="1" ht="12.75">
      <c r="V359" s="12"/>
      <c r="W359" s="12"/>
      <c r="AO359" s="5">
        <v>350</v>
      </c>
      <c r="AP359" s="77" t="s">
        <v>1479</v>
      </c>
      <c r="AQ359" s="14" t="s">
        <v>188</v>
      </c>
      <c r="AR359" s="15" t="s">
        <v>79</v>
      </c>
      <c r="AS359" s="15" t="s">
        <v>79</v>
      </c>
      <c r="AT359" s="16" t="s">
        <v>555</v>
      </c>
      <c r="AU359" s="15">
        <v>160</v>
      </c>
      <c r="AV359" s="17" t="s">
        <v>79</v>
      </c>
      <c r="AW359" s="17">
        <v>24</v>
      </c>
      <c r="AX359" s="17">
        <v>35</v>
      </c>
      <c r="AY359" s="63">
        <v>160</v>
      </c>
      <c r="AZ359" s="63">
        <v>60</v>
      </c>
      <c r="BA359" s="64" t="s">
        <v>79</v>
      </c>
      <c r="BB359" s="64">
        <v>1</v>
      </c>
      <c r="BC359" s="64" t="s">
        <v>79</v>
      </c>
      <c r="BD359" s="64" t="s">
        <v>1272</v>
      </c>
      <c r="BE359" s="64" t="s">
        <v>94</v>
      </c>
      <c r="BF359" s="64" t="s">
        <v>79</v>
      </c>
      <c r="BG359" s="64" t="b">
        <v>1</v>
      </c>
    </row>
    <row r="360" spans="22:59" s="5" customFormat="1" ht="12.75">
      <c r="V360" s="12"/>
      <c r="W360" s="12"/>
      <c r="AO360" s="5">
        <v>351</v>
      </c>
      <c r="AP360" s="77" t="s">
        <v>1480</v>
      </c>
      <c r="AQ360" s="14" t="s">
        <v>188</v>
      </c>
      <c r="AR360" s="15" t="s">
        <v>79</v>
      </c>
      <c r="AS360" s="15" t="s">
        <v>79</v>
      </c>
      <c r="AT360" s="16" t="s">
        <v>555</v>
      </c>
      <c r="AU360" s="15">
        <v>160</v>
      </c>
      <c r="AV360" s="17" t="s">
        <v>79</v>
      </c>
      <c r="AW360" s="17">
        <v>24</v>
      </c>
      <c r="AX360" s="17">
        <v>35</v>
      </c>
      <c r="AY360" s="63">
        <v>160</v>
      </c>
      <c r="AZ360" s="63">
        <v>60</v>
      </c>
      <c r="BA360" s="64" t="s">
        <v>79</v>
      </c>
      <c r="BB360" s="64">
        <v>2</v>
      </c>
      <c r="BC360" s="64" t="s">
        <v>1215</v>
      </c>
      <c r="BD360" s="64" t="s">
        <v>1272</v>
      </c>
      <c r="BE360" s="64" t="s">
        <v>94</v>
      </c>
      <c r="BF360" s="64" t="s">
        <v>79</v>
      </c>
      <c r="BG360" s="64" t="b">
        <v>1</v>
      </c>
    </row>
    <row r="361" spans="22:59" s="5" customFormat="1" ht="12.75">
      <c r="V361" s="12"/>
      <c r="W361" s="12"/>
      <c r="AO361" s="5">
        <v>352</v>
      </c>
      <c r="AP361" s="77" t="s">
        <v>571</v>
      </c>
      <c r="AQ361" s="14" t="s">
        <v>188</v>
      </c>
      <c r="AR361" s="15" t="s">
        <v>1273</v>
      </c>
      <c r="AS361" s="15" t="s">
        <v>79</v>
      </c>
      <c r="AT361" s="16" t="s">
        <v>555</v>
      </c>
      <c r="AU361" s="15">
        <v>90</v>
      </c>
      <c r="AV361" s="17" t="s">
        <v>79</v>
      </c>
      <c r="AW361" s="17">
        <v>24</v>
      </c>
      <c r="AX361" s="17">
        <v>35</v>
      </c>
      <c r="AY361" s="63">
        <v>90</v>
      </c>
      <c r="AZ361" s="63">
        <v>30</v>
      </c>
      <c r="BA361" s="64" t="s">
        <v>79</v>
      </c>
      <c r="BB361" s="64">
        <v>2</v>
      </c>
      <c r="BC361" s="64" t="s">
        <v>79</v>
      </c>
      <c r="BD361" s="64" t="s">
        <v>564</v>
      </c>
      <c r="BE361" s="64" t="s">
        <v>571</v>
      </c>
      <c r="BF361" s="64" t="s">
        <v>79</v>
      </c>
      <c r="BG361" s="64" t="b">
        <v>1</v>
      </c>
    </row>
    <row r="362" spans="22:59" s="5" customFormat="1" ht="12.75">
      <c r="V362" s="12"/>
      <c r="W362" s="12"/>
      <c r="AO362" s="5">
        <v>353</v>
      </c>
      <c r="AP362" s="77" t="s">
        <v>1481</v>
      </c>
      <c r="AQ362" s="14" t="s">
        <v>188</v>
      </c>
      <c r="AR362" s="15" t="s">
        <v>79</v>
      </c>
      <c r="AS362" s="15" t="s">
        <v>79</v>
      </c>
      <c r="AT362" s="16" t="s">
        <v>555</v>
      </c>
      <c r="AU362" s="15">
        <v>90</v>
      </c>
      <c r="AV362" s="17" t="s">
        <v>79</v>
      </c>
      <c r="AW362" s="17">
        <v>24</v>
      </c>
      <c r="AX362" s="17">
        <v>35</v>
      </c>
      <c r="AY362" s="63">
        <v>90</v>
      </c>
      <c r="AZ362" s="63">
        <v>30</v>
      </c>
      <c r="BA362" s="64" t="s">
        <v>79</v>
      </c>
      <c r="BB362" s="64">
        <v>2</v>
      </c>
      <c r="BC362" s="64" t="s">
        <v>79</v>
      </c>
      <c r="BD362" s="64" t="s">
        <v>564</v>
      </c>
      <c r="BE362" s="64" t="s">
        <v>94</v>
      </c>
      <c r="BF362" s="64" t="s">
        <v>1324</v>
      </c>
      <c r="BG362" s="64" t="b">
        <v>1</v>
      </c>
    </row>
    <row r="363" spans="22:59" s="5" customFormat="1" ht="12.75">
      <c r="V363" s="12"/>
      <c r="W363" s="12"/>
      <c r="AO363" s="5">
        <v>354</v>
      </c>
      <c r="AP363" s="77" t="s">
        <v>1482</v>
      </c>
      <c r="AQ363" s="14" t="s">
        <v>188</v>
      </c>
      <c r="AR363" s="15" t="s">
        <v>79</v>
      </c>
      <c r="AS363" s="15" t="s">
        <v>79</v>
      </c>
      <c r="AT363" s="16" t="s">
        <v>555</v>
      </c>
      <c r="AU363" s="15">
        <v>160</v>
      </c>
      <c r="AV363" s="17" t="s">
        <v>79</v>
      </c>
      <c r="AW363" s="17">
        <v>24</v>
      </c>
      <c r="AX363" s="17">
        <v>35</v>
      </c>
      <c r="AY363" s="63">
        <v>160</v>
      </c>
      <c r="AZ363" s="63">
        <v>60</v>
      </c>
      <c r="BA363" s="64" t="s">
        <v>79</v>
      </c>
      <c r="BB363" s="64">
        <v>2</v>
      </c>
      <c r="BC363" s="64" t="s">
        <v>79</v>
      </c>
      <c r="BD363" s="64" t="s">
        <v>564</v>
      </c>
      <c r="BE363" s="64" t="s">
        <v>94</v>
      </c>
      <c r="BF363" s="64" t="s">
        <v>79</v>
      </c>
      <c r="BG363" s="64" t="b">
        <v>1</v>
      </c>
    </row>
    <row r="364" spans="22:59" s="5" customFormat="1" ht="12.75">
      <c r="V364" s="12"/>
      <c r="W364" s="12"/>
      <c r="AO364" s="5">
        <v>355</v>
      </c>
      <c r="AP364" s="77" t="s">
        <v>1483</v>
      </c>
      <c r="AQ364" s="14" t="s">
        <v>188</v>
      </c>
      <c r="AR364" s="15" t="s">
        <v>79</v>
      </c>
      <c r="AS364" s="15" t="s">
        <v>79</v>
      </c>
      <c r="AT364" s="16" t="s">
        <v>555</v>
      </c>
      <c r="AU364" s="15">
        <v>160</v>
      </c>
      <c r="AV364" s="17" t="s">
        <v>79</v>
      </c>
      <c r="AW364" s="17">
        <v>24</v>
      </c>
      <c r="AX364" s="17">
        <v>35</v>
      </c>
      <c r="AY364" s="63">
        <v>160</v>
      </c>
      <c r="AZ364" s="63">
        <v>60</v>
      </c>
      <c r="BA364" s="64" t="s">
        <v>79</v>
      </c>
      <c r="BB364" s="64">
        <v>2</v>
      </c>
      <c r="BC364" s="64" t="s">
        <v>79</v>
      </c>
      <c r="BD364" s="64" t="s">
        <v>1272</v>
      </c>
      <c r="BE364" s="64" t="s">
        <v>94</v>
      </c>
      <c r="BF364" s="64" t="s">
        <v>79</v>
      </c>
      <c r="BG364" s="64" t="b">
        <v>1</v>
      </c>
    </row>
    <row r="365" spans="22:59" s="5" customFormat="1" ht="12.75">
      <c r="V365" s="12"/>
      <c r="W365" s="12"/>
      <c r="AO365" s="5">
        <v>356</v>
      </c>
      <c r="AP365" s="77" t="s">
        <v>1484</v>
      </c>
      <c r="AQ365" s="14" t="s">
        <v>188</v>
      </c>
      <c r="AR365" s="15" t="s">
        <v>1273</v>
      </c>
      <c r="AS365" s="15" t="s">
        <v>79</v>
      </c>
      <c r="AT365" s="16" t="s">
        <v>555</v>
      </c>
      <c r="AU365" s="15">
        <v>90</v>
      </c>
      <c r="AV365" s="17" t="s">
        <v>79</v>
      </c>
      <c r="AW365" s="17">
        <v>24</v>
      </c>
      <c r="AX365" s="17">
        <v>35</v>
      </c>
      <c r="AY365" s="63">
        <v>90</v>
      </c>
      <c r="AZ365" s="63">
        <v>30</v>
      </c>
      <c r="BA365" s="64" t="s">
        <v>79</v>
      </c>
      <c r="BB365" s="64">
        <v>2</v>
      </c>
      <c r="BC365" s="64" t="s">
        <v>79</v>
      </c>
      <c r="BD365" s="64" t="s">
        <v>564</v>
      </c>
      <c r="BE365" s="64" t="s">
        <v>571</v>
      </c>
      <c r="BF365" s="64" t="s">
        <v>79</v>
      </c>
      <c r="BG365" s="64" t="b">
        <v>1</v>
      </c>
    </row>
    <row r="366" spans="22:59" s="5" customFormat="1" ht="12.75">
      <c r="V366" s="12"/>
      <c r="W366" s="12"/>
      <c r="AO366" s="5">
        <v>357</v>
      </c>
      <c r="AP366" s="77" t="s">
        <v>1485</v>
      </c>
      <c r="AQ366" s="14" t="s">
        <v>188</v>
      </c>
      <c r="AR366" s="15" t="s">
        <v>109</v>
      </c>
      <c r="AS366" s="15" t="s">
        <v>93</v>
      </c>
      <c r="AT366" s="16" t="s">
        <v>555</v>
      </c>
      <c r="AU366" s="15">
        <v>160</v>
      </c>
      <c r="AV366" s="17">
        <v>20</v>
      </c>
      <c r="AW366" s="17">
        <v>120</v>
      </c>
      <c r="AX366" s="17">
        <v>35</v>
      </c>
      <c r="AY366" s="63">
        <v>160</v>
      </c>
      <c r="AZ366" s="63">
        <v>60</v>
      </c>
      <c r="BA366" s="64">
        <v>1</v>
      </c>
      <c r="BB366" s="64">
        <v>2</v>
      </c>
      <c r="BC366" s="64" t="s">
        <v>1215</v>
      </c>
      <c r="BD366" s="64" t="s">
        <v>1269</v>
      </c>
      <c r="BE366" s="64" t="s">
        <v>94</v>
      </c>
      <c r="BF366" s="64" t="s">
        <v>79</v>
      </c>
      <c r="BG366" s="64" t="b">
        <v>1</v>
      </c>
    </row>
    <row r="367" spans="22:59" s="5" customFormat="1" ht="12.75">
      <c r="V367" s="12"/>
      <c r="W367" s="12"/>
      <c r="AO367" s="5">
        <v>358</v>
      </c>
      <c r="AP367" s="77" t="s">
        <v>1486</v>
      </c>
      <c r="AQ367" s="14" t="s">
        <v>188</v>
      </c>
      <c r="AR367" s="15" t="s">
        <v>109</v>
      </c>
      <c r="AS367" s="15" t="s">
        <v>79</v>
      </c>
      <c r="AT367" s="16" t="s">
        <v>555</v>
      </c>
      <c r="AU367" s="15">
        <v>90</v>
      </c>
      <c r="AV367" s="17" t="s">
        <v>79</v>
      </c>
      <c r="AW367" s="17">
        <v>120</v>
      </c>
      <c r="AX367" s="17">
        <v>35</v>
      </c>
      <c r="AY367" s="63">
        <v>90</v>
      </c>
      <c r="AZ367" s="63">
        <v>30</v>
      </c>
      <c r="BA367" s="64" t="s">
        <v>79</v>
      </c>
      <c r="BB367" s="64">
        <v>2</v>
      </c>
      <c r="BC367" s="64" t="s">
        <v>1215</v>
      </c>
      <c r="BD367" s="64" t="s">
        <v>564</v>
      </c>
      <c r="BE367" s="64" t="s">
        <v>557</v>
      </c>
      <c r="BF367" s="64" t="s">
        <v>79</v>
      </c>
      <c r="BG367" s="64" t="b">
        <v>1</v>
      </c>
    </row>
    <row r="368" spans="22:59" s="5" customFormat="1" ht="12.75">
      <c r="V368" s="12"/>
      <c r="W368" s="12"/>
      <c r="AO368" s="5">
        <v>359</v>
      </c>
      <c r="AP368" s="77" t="s">
        <v>1487</v>
      </c>
      <c r="AQ368" s="14" t="s">
        <v>188</v>
      </c>
      <c r="AR368" s="15" t="s">
        <v>109</v>
      </c>
      <c r="AS368" s="15" t="s">
        <v>79</v>
      </c>
      <c r="AT368" s="16" t="s">
        <v>555</v>
      </c>
      <c r="AU368" s="15">
        <v>90</v>
      </c>
      <c r="AV368" s="17" t="s">
        <v>79</v>
      </c>
      <c r="AW368" s="17">
        <v>120</v>
      </c>
      <c r="AX368" s="17">
        <v>35</v>
      </c>
      <c r="AY368" s="63">
        <v>90</v>
      </c>
      <c r="AZ368" s="63">
        <v>30</v>
      </c>
      <c r="BA368" s="64" t="s">
        <v>79</v>
      </c>
      <c r="BB368" s="64">
        <v>2</v>
      </c>
      <c r="BC368" s="64" t="s">
        <v>1215</v>
      </c>
      <c r="BD368" s="64" t="s">
        <v>1272</v>
      </c>
      <c r="BE368" s="64" t="s">
        <v>94</v>
      </c>
      <c r="BF368" s="64" t="s">
        <v>79</v>
      </c>
      <c r="BG368" s="64" t="b">
        <v>1</v>
      </c>
    </row>
    <row r="369" spans="22:59" s="5" customFormat="1" ht="12.75">
      <c r="V369" s="12"/>
      <c r="W369" s="12"/>
      <c r="AO369" s="5">
        <v>360</v>
      </c>
      <c r="AP369" s="77" t="s">
        <v>1488</v>
      </c>
      <c r="AQ369" s="14" t="s">
        <v>188</v>
      </c>
      <c r="AR369" s="15" t="s">
        <v>79</v>
      </c>
      <c r="AS369" s="15" t="s">
        <v>79</v>
      </c>
      <c r="AT369" s="16" t="s">
        <v>555</v>
      </c>
      <c r="AU369" s="15">
        <v>160</v>
      </c>
      <c r="AV369" s="17" t="s">
        <v>79</v>
      </c>
      <c r="AW369" s="17">
        <v>24</v>
      </c>
      <c r="AX369" s="17">
        <v>35</v>
      </c>
      <c r="AY369" s="63">
        <v>160</v>
      </c>
      <c r="AZ369" s="63">
        <v>60</v>
      </c>
      <c r="BA369" s="64" t="s">
        <v>79</v>
      </c>
      <c r="BB369" s="64">
        <v>2</v>
      </c>
      <c r="BC369" s="64" t="s">
        <v>1215</v>
      </c>
      <c r="BD369" s="64" t="s">
        <v>1272</v>
      </c>
      <c r="BE369" s="64" t="s">
        <v>94</v>
      </c>
      <c r="BF369" s="64" t="s">
        <v>79</v>
      </c>
      <c r="BG369" s="64" t="b">
        <v>1</v>
      </c>
    </row>
    <row r="370" spans="22:59" s="5" customFormat="1" ht="12.75">
      <c r="V370" s="12"/>
      <c r="W370" s="12"/>
      <c r="AO370" s="5">
        <v>361</v>
      </c>
      <c r="AP370" s="77" t="s">
        <v>557</v>
      </c>
      <c r="AQ370" s="14" t="s">
        <v>188</v>
      </c>
      <c r="AR370" s="15" t="s">
        <v>109</v>
      </c>
      <c r="AS370" s="15" t="s">
        <v>79</v>
      </c>
      <c r="AT370" s="16" t="s">
        <v>555</v>
      </c>
      <c r="AU370" s="15">
        <v>90</v>
      </c>
      <c r="AV370" s="17" t="s">
        <v>79</v>
      </c>
      <c r="AW370" s="17">
        <v>120</v>
      </c>
      <c r="AX370" s="17">
        <v>35</v>
      </c>
      <c r="AY370" s="63">
        <v>90</v>
      </c>
      <c r="AZ370" s="63">
        <v>30</v>
      </c>
      <c r="BA370" s="64" t="s">
        <v>79</v>
      </c>
      <c r="BB370" s="64">
        <v>2</v>
      </c>
      <c r="BC370" s="64" t="s">
        <v>79</v>
      </c>
      <c r="BD370" s="64" t="s">
        <v>564</v>
      </c>
      <c r="BE370" s="64" t="s">
        <v>557</v>
      </c>
      <c r="BF370" s="64" t="s">
        <v>79</v>
      </c>
      <c r="BG370" s="64" t="b">
        <v>1</v>
      </c>
    </row>
    <row r="371" spans="22:59" s="5" customFormat="1" ht="12.75">
      <c r="V371" s="12"/>
      <c r="W371" s="12"/>
      <c r="AO371" s="5">
        <v>362</v>
      </c>
      <c r="AP371" s="77" t="s">
        <v>1489</v>
      </c>
      <c r="AQ371" s="14" t="s">
        <v>179</v>
      </c>
      <c r="AR371" s="15" t="s">
        <v>79</v>
      </c>
      <c r="AS371" s="15" t="s">
        <v>79</v>
      </c>
      <c r="AT371" s="16" t="s">
        <v>555</v>
      </c>
      <c r="AU371" s="15">
        <v>160</v>
      </c>
      <c r="AV371" s="17" t="s">
        <v>79</v>
      </c>
      <c r="AW371" s="17">
        <v>24</v>
      </c>
      <c r="AX371" s="17">
        <v>60</v>
      </c>
      <c r="AY371" s="63">
        <v>160</v>
      </c>
      <c r="AZ371" s="63">
        <v>60</v>
      </c>
      <c r="BA371" s="64" t="s">
        <v>79</v>
      </c>
      <c r="BB371" s="64">
        <v>1</v>
      </c>
      <c r="BC371" s="64" t="s">
        <v>79</v>
      </c>
      <c r="BD371" s="64" t="s">
        <v>1272</v>
      </c>
      <c r="BE371" s="64" t="s">
        <v>631</v>
      </c>
      <c r="BF371" s="64" t="s">
        <v>1266</v>
      </c>
      <c r="BG371" s="64" t="b">
        <v>1</v>
      </c>
    </row>
    <row r="372" spans="22:59" s="5" customFormat="1" ht="12.75">
      <c r="V372" s="12"/>
      <c r="W372" s="12"/>
      <c r="AO372" s="5">
        <v>363</v>
      </c>
      <c r="AP372" s="77" t="s">
        <v>1490</v>
      </c>
      <c r="AQ372" s="14" t="s">
        <v>215</v>
      </c>
      <c r="AR372" s="15" t="s">
        <v>79</v>
      </c>
      <c r="AS372" s="15" t="s">
        <v>79</v>
      </c>
      <c r="AT372" s="16" t="s">
        <v>555</v>
      </c>
      <c r="AU372" s="15">
        <v>160</v>
      </c>
      <c r="AV372" s="17" t="s">
        <v>79</v>
      </c>
      <c r="AW372" s="17">
        <v>24</v>
      </c>
      <c r="AX372" s="17">
        <v>150</v>
      </c>
      <c r="AY372" s="63">
        <v>160</v>
      </c>
      <c r="AZ372" s="63">
        <v>60</v>
      </c>
      <c r="BA372" s="64" t="s">
        <v>79</v>
      </c>
      <c r="BB372" s="64">
        <v>2</v>
      </c>
      <c r="BC372" s="64" t="s">
        <v>1215</v>
      </c>
      <c r="BD372" s="64" t="s">
        <v>1272</v>
      </c>
      <c r="BE372" s="64" t="s">
        <v>94</v>
      </c>
      <c r="BF372" s="64" t="s">
        <v>79</v>
      </c>
      <c r="BG372" s="64" t="b">
        <v>1</v>
      </c>
    </row>
    <row r="373" spans="22:59" s="5" customFormat="1" ht="12.75">
      <c r="V373" s="12"/>
      <c r="W373" s="12"/>
      <c r="AO373" s="5">
        <v>364</v>
      </c>
      <c r="AP373" s="77" t="s">
        <v>1491</v>
      </c>
      <c r="AQ373" s="14" t="s">
        <v>79</v>
      </c>
      <c r="AR373" s="15" t="s">
        <v>79</v>
      </c>
      <c r="AS373" s="15" t="s">
        <v>79</v>
      </c>
      <c r="AT373" s="16" t="s">
        <v>79</v>
      </c>
      <c r="AU373" s="15" t="s">
        <v>79</v>
      </c>
      <c r="AV373" s="17" t="s">
        <v>79</v>
      </c>
      <c r="AW373" s="17">
        <v>120</v>
      </c>
      <c r="AX373" s="17">
        <v>150</v>
      </c>
      <c r="AY373" s="63">
        <v>90</v>
      </c>
      <c r="AZ373" s="63">
        <v>30</v>
      </c>
      <c r="BA373" s="64" t="s">
        <v>79</v>
      </c>
      <c r="BB373" s="64">
        <v>2</v>
      </c>
      <c r="BC373" s="64" t="s">
        <v>79</v>
      </c>
      <c r="BD373" s="64" t="s">
        <v>1492</v>
      </c>
      <c r="BE373" s="64" t="s">
        <v>94</v>
      </c>
      <c r="BF373" s="64" t="s">
        <v>79</v>
      </c>
      <c r="BG373" s="64" t="b">
        <v>1</v>
      </c>
    </row>
    <row r="374" spans="22:59" s="5" customFormat="1" ht="12.75">
      <c r="V374" s="12"/>
      <c r="W374" s="12"/>
      <c r="AO374" s="5">
        <v>365</v>
      </c>
      <c r="AP374" s="77" t="s">
        <v>1493</v>
      </c>
      <c r="AQ374" s="14" t="s">
        <v>79</v>
      </c>
      <c r="AR374" s="15" t="s">
        <v>79</v>
      </c>
      <c r="AS374" s="15" t="s">
        <v>79</v>
      </c>
      <c r="AT374" s="16" t="s">
        <v>79</v>
      </c>
      <c r="AU374" s="15" t="s">
        <v>79</v>
      </c>
      <c r="AV374" s="17" t="s">
        <v>79</v>
      </c>
      <c r="AW374" s="17">
        <v>24</v>
      </c>
      <c r="AX374" s="17">
        <v>150</v>
      </c>
      <c r="AY374" s="63">
        <v>90</v>
      </c>
      <c r="AZ374" s="63">
        <v>30</v>
      </c>
      <c r="BA374" s="64" t="s">
        <v>79</v>
      </c>
      <c r="BB374" s="64">
        <v>2</v>
      </c>
      <c r="BC374" s="64" t="s">
        <v>79</v>
      </c>
      <c r="BD374" s="64" t="s">
        <v>1492</v>
      </c>
      <c r="BE374" s="64" t="s">
        <v>94</v>
      </c>
      <c r="BF374" s="64" t="s">
        <v>79</v>
      </c>
      <c r="BG374" s="64" t="b">
        <v>1</v>
      </c>
    </row>
    <row r="375" spans="22:59" s="5" customFormat="1" ht="12.75">
      <c r="V375" s="12"/>
      <c r="W375" s="12"/>
      <c r="AO375" s="5">
        <v>366</v>
      </c>
      <c r="AP375" s="77" t="s">
        <v>631</v>
      </c>
      <c r="AQ375" s="14" t="s">
        <v>179</v>
      </c>
      <c r="AR375" s="15" t="s">
        <v>79</v>
      </c>
      <c r="AS375" s="15" t="s">
        <v>79</v>
      </c>
      <c r="AT375" s="16" t="s">
        <v>555</v>
      </c>
      <c r="AU375" s="15">
        <v>160</v>
      </c>
      <c r="AV375" s="17" t="s">
        <v>79</v>
      </c>
      <c r="AW375" s="17">
        <v>24</v>
      </c>
      <c r="AX375" s="17">
        <v>60</v>
      </c>
      <c r="AY375" s="63">
        <v>160</v>
      </c>
      <c r="AZ375" s="63">
        <v>60</v>
      </c>
      <c r="BA375" s="64" t="s">
        <v>79</v>
      </c>
      <c r="BB375" s="64">
        <v>2</v>
      </c>
      <c r="BC375" s="64" t="s">
        <v>79</v>
      </c>
      <c r="BD375" s="64" t="s">
        <v>1272</v>
      </c>
      <c r="BE375" s="64" t="s">
        <v>631</v>
      </c>
      <c r="BF375" s="64" t="s">
        <v>79</v>
      </c>
      <c r="BG375" s="64" t="b">
        <v>1</v>
      </c>
    </row>
    <row r="376" spans="22:59" s="5" customFormat="1" ht="12.75">
      <c r="V376" s="12"/>
      <c r="W376" s="12"/>
      <c r="AO376" s="5">
        <v>367</v>
      </c>
      <c r="AP376" s="77" t="s">
        <v>1494</v>
      </c>
      <c r="AQ376" s="14" t="s">
        <v>179</v>
      </c>
      <c r="AR376" s="15" t="s">
        <v>79</v>
      </c>
      <c r="AS376" s="15" t="s">
        <v>79</v>
      </c>
      <c r="AT376" s="16" t="s">
        <v>555</v>
      </c>
      <c r="AU376" s="15">
        <v>160</v>
      </c>
      <c r="AV376" s="17" t="s">
        <v>79</v>
      </c>
      <c r="AW376" s="17">
        <v>24</v>
      </c>
      <c r="AX376" s="17">
        <v>60</v>
      </c>
      <c r="AY376" s="63">
        <v>160</v>
      </c>
      <c r="AZ376" s="63">
        <v>60</v>
      </c>
      <c r="BA376" s="64" t="s">
        <v>79</v>
      </c>
      <c r="BB376" s="64">
        <v>2</v>
      </c>
      <c r="BC376" s="64" t="s">
        <v>1215</v>
      </c>
      <c r="BD376" s="64" t="s">
        <v>1272</v>
      </c>
      <c r="BE376" s="64" t="s">
        <v>631</v>
      </c>
      <c r="BF376" s="64" t="s">
        <v>1266</v>
      </c>
      <c r="BG376" s="64" t="b">
        <v>1</v>
      </c>
    </row>
    <row r="377" spans="22:59" s="5" customFormat="1" ht="12.75">
      <c r="V377" s="12"/>
      <c r="W377" s="12"/>
      <c r="AO377" s="5">
        <v>368</v>
      </c>
      <c r="AP377" s="77" t="s">
        <v>1274</v>
      </c>
      <c r="AQ377" s="14" t="s">
        <v>188</v>
      </c>
      <c r="AR377" s="15" t="s">
        <v>109</v>
      </c>
      <c r="AS377" s="15" t="s">
        <v>79</v>
      </c>
      <c r="AT377" s="16" t="s">
        <v>606</v>
      </c>
      <c r="AU377" s="15">
        <v>160</v>
      </c>
      <c r="AV377" s="17" t="s">
        <v>79</v>
      </c>
      <c r="AW377" s="17">
        <v>120</v>
      </c>
      <c r="AX377" s="17">
        <v>35</v>
      </c>
      <c r="AY377" s="63">
        <v>160</v>
      </c>
      <c r="AZ377" s="63">
        <v>60</v>
      </c>
      <c r="BA377" s="64" t="s">
        <v>79</v>
      </c>
      <c r="BB377" s="64">
        <v>1</v>
      </c>
      <c r="BC377" s="64" t="s">
        <v>79</v>
      </c>
      <c r="BD377" s="64" t="s">
        <v>1275</v>
      </c>
      <c r="BE377" s="64" t="s">
        <v>94</v>
      </c>
      <c r="BF377" s="64" t="s">
        <v>1227</v>
      </c>
      <c r="BG377" s="64" t="b">
        <v>1</v>
      </c>
    </row>
    <row r="378" spans="22:59" s="5" customFormat="1" ht="12.75">
      <c r="V378" s="12"/>
      <c r="W378" s="12"/>
      <c r="AO378" s="5">
        <v>369</v>
      </c>
      <c r="AP378" s="77" t="s">
        <v>1495</v>
      </c>
      <c r="AQ378" s="14" t="s">
        <v>177</v>
      </c>
      <c r="AR378" s="15" t="s">
        <v>109</v>
      </c>
      <c r="AS378" s="15" t="s">
        <v>79</v>
      </c>
      <c r="AT378" s="16" t="s">
        <v>606</v>
      </c>
      <c r="AU378" s="15">
        <v>90</v>
      </c>
      <c r="AV378" s="17" t="s">
        <v>79</v>
      </c>
      <c r="AW378" s="17">
        <v>120</v>
      </c>
      <c r="AX378" s="17">
        <v>25</v>
      </c>
      <c r="AY378" s="63">
        <v>90</v>
      </c>
      <c r="AZ378" s="63">
        <v>30</v>
      </c>
      <c r="BA378" s="64" t="s">
        <v>79</v>
      </c>
      <c r="BB378" s="64">
        <v>2</v>
      </c>
      <c r="BC378" s="64" t="s">
        <v>79</v>
      </c>
      <c r="BD378" s="64" t="s">
        <v>1275</v>
      </c>
      <c r="BE378" s="64" t="s">
        <v>94</v>
      </c>
      <c r="BF378" s="64" t="s">
        <v>1227</v>
      </c>
      <c r="BG378" s="64" t="b">
        <v>1</v>
      </c>
    </row>
    <row r="379" spans="22:59" s="5" customFormat="1" ht="12.75">
      <c r="V379" s="12"/>
      <c r="W379" s="12"/>
      <c r="AO379" s="5">
        <v>370</v>
      </c>
      <c r="AP379" s="77" t="s">
        <v>1276</v>
      </c>
      <c r="AQ379" s="14" t="s">
        <v>208</v>
      </c>
      <c r="AR379" s="15" t="s">
        <v>79</v>
      </c>
      <c r="AS379" s="15" t="s">
        <v>79</v>
      </c>
      <c r="AT379" s="16" t="s">
        <v>606</v>
      </c>
      <c r="AU379" s="15">
        <v>160</v>
      </c>
      <c r="AV379" s="17" t="s">
        <v>79</v>
      </c>
      <c r="AW379" s="17">
        <v>24</v>
      </c>
      <c r="AX379" s="17">
        <v>75</v>
      </c>
      <c r="AY379" s="63">
        <v>160</v>
      </c>
      <c r="AZ379" s="63">
        <v>60</v>
      </c>
      <c r="BA379" s="64" t="s">
        <v>79</v>
      </c>
      <c r="BB379" s="64">
        <v>2</v>
      </c>
      <c r="BC379" s="64" t="s">
        <v>79</v>
      </c>
      <c r="BD379" s="64" t="s">
        <v>1275</v>
      </c>
      <c r="BE379" s="64" t="s">
        <v>1276</v>
      </c>
      <c r="BF379" s="64" t="s">
        <v>79</v>
      </c>
      <c r="BG379" s="64" t="b">
        <v>1</v>
      </c>
    </row>
    <row r="380" spans="22:59" s="5" customFormat="1" ht="12.75">
      <c r="V380" s="12"/>
      <c r="W380" s="12"/>
      <c r="AO380" s="5">
        <v>371</v>
      </c>
      <c r="AP380" s="77" t="s">
        <v>1496</v>
      </c>
      <c r="AQ380" s="14" t="s">
        <v>208</v>
      </c>
      <c r="AR380" s="15" t="s">
        <v>79</v>
      </c>
      <c r="AS380" s="15" t="s">
        <v>79</v>
      </c>
      <c r="AT380" s="16" t="s">
        <v>606</v>
      </c>
      <c r="AU380" s="15">
        <v>160</v>
      </c>
      <c r="AV380" s="17" t="s">
        <v>79</v>
      </c>
      <c r="AW380" s="17">
        <v>24</v>
      </c>
      <c r="AX380" s="17">
        <v>75</v>
      </c>
      <c r="AY380" s="63">
        <v>160</v>
      </c>
      <c r="AZ380" s="63">
        <v>60</v>
      </c>
      <c r="BA380" s="64" t="s">
        <v>79</v>
      </c>
      <c r="BB380" s="64">
        <v>2</v>
      </c>
      <c r="BC380" s="64" t="s">
        <v>79</v>
      </c>
      <c r="BD380" s="64" t="s">
        <v>1275</v>
      </c>
      <c r="BE380" s="64" t="s">
        <v>1276</v>
      </c>
      <c r="BF380" s="64" t="s">
        <v>79</v>
      </c>
      <c r="BG380" s="64" t="b">
        <v>1</v>
      </c>
    </row>
    <row r="381" spans="22:59" s="5" customFormat="1" ht="12.75">
      <c r="V381" s="12"/>
      <c r="W381" s="12"/>
      <c r="AO381" s="5">
        <v>372</v>
      </c>
      <c r="AP381" s="77" t="s">
        <v>1277</v>
      </c>
      <c r="AQ381" s="14" t="s">
        <v>215</v>
      </c>
      <c r="AR381" s="15" t="s">
        <v>109</v>
      </c>
      <c r="AS381" s="15" t="s">
        <v>79</v>
      </c>
      <c r="AT381" s="16" t="s">
        <v>606</v>
      </c>
      <c r="AU381" s="15">
        <v>90</v>
      </c>
      <c r="AV381" s="17" t="s">
        <v>79</v>
      </c>
      <c r="AW381" s="17">
        <v>120</v>
      </c>
      <c r="AX381" s="17">
        <v>150</v>
      </c>
      <c r="AY381" s="63">
        <v>90</v>
      </c>
      <c r="AZ381" s="63">
        <v>30</v>
      </c>
      <c r="BA381" s="64" t="s">
        <v>79</v>
      </c>
      <c r="BB381" s="64">
        <v>1</v>
      </c>
      <c r="BC381" s="64" t="s">
        <v>79</v>
      </c>
      <c r="BD381" s="64" t="s">
        <v>1278</v>
      </c>
      <c r="BE381" s="64" t="s">
        <v>608</v>
      </c>
      <c r="BF381" s="64" t="s">
        <v>1246</v>
      </c>
      <c r="BG381" s="64" t="b">
        <v>1</v>
      </c>
    </row>
    <row r="382" spans="22:59" s="5" customFormat="1" ht="12.75">
      <c r="V382" s="12"/>
      <c r="W382" s="12"/>
      <c r="AO382" s="5">
        <v>373</v>
      </c>
      <c r="AP382" s="77" t="s">
        <v>1497</v>
      </c>
      <c r="AQ382" s="14" t="s">
        <v>215</v>
      </c>
      <c r="AR382" s="15" t="s">
        <v>109</v>
      </c>
      <c r="AS382" s="15" t="s">
        <v>132</v>
      </c>
      <c r="AT382" s="16" t="s">
        <v>606</v>
      </c>
      <c r="AU382" s="15">
        <v>90</v>
      </c>
      <c r="AV382" s="17" t="s">
        <v>79</v>
      </c>
      <c r="AW382" s="17">
        <v>120</v>
      </c>
      <c r="AX382" s="17">
        <v>150</v>
      </c>
      <c r="AY382" s="63">
        <v>90</v>
      </c>
      <c r="AZ382" s="63">
        <v>30</v>
      </c>
      <c r="BA382" s="64">
        <v>2</v>
      </c>
      <c r="BB382" s="64">
        <v>1</v>
      </c>
      <c r="BC382" s="64" t="s">
        <v>79</v>
      </c>
      <c r="BD382" s="64" t="s">
        <v>1278</v>
      </c>
      <c r="BE382" s="64" t="s">
        <v>613</v>
      </c>
      <c r="BF382" s="64" t="s">
        <v>1246</v>
      </c>
      <c r="BG382" s="64" t="b">
        <v>1</v>
      </c>
    </row>
    <row r="383" spans="22:59" s="5" customFormat="1" ht="12.75">
      <c r="V383" s="12"/>
      <c r="W383" s="12"/>
      <c r="AO383" s="5">
        <v>374</v>
      </c>
      <c r="AP383" s="77" t="s">
        <v>1498</v>
      </c>
      <c r="AQ383" s="14" t="s">
        <v>215</v>
      </c>
      <c r="AR383" s="15" t="s">
        <v>109</v>
      </c>
      <c r="AS383" s="15" t="s">
        <v>132</v>
      </c>
      <c r="AT383" s="16" t="s">
        <v>606</v>
      </c>
      <c r="AU383" s="15">
        <v>160</v>
      </c>
      <c r="AV383" s="17" t="s">
        <v>79</v>
      </c>
      <c r="AW383" s="17">
        <v>120</v>
      </c>
      <c r="AX383" s="17">
        <v>150</v>
      </c>
      <c r="AY383" s="63">
        <v>160</v>
      </c>
      <c r="AZ383" s="63">
        <v>60</v>
      </c>
      <c r="BA383" s="64">
        <v>2</v>
      </c>
      <c r="BB383" s="64">
        <v>1</v>
      </c>
      <c r="BC383" s="64" t="s">
        <v>79</v>
      </c>
      <c r="BD383" s="64" t="s">
        <v>1278</v>
      </c>
      <c r="BE383" s="64" t="s">
        <v>615</v>
      </c>
      <c r="BF383" s="64" t="s">
        <v>1246</v>
      </c>
      <c r="BG383" s="64" t="b">
        <v>1</v>
      </c>
    </row>
    <row r="384" spans="22:59" s="5" customFormat="1" ht="12.75">
      <c r="V384" s="12"/>
      <c r="W384" s="12"/>
      <c r="AO384" s="5">
        <v>375</v>
      </c>
      <c r="AP384" s="77" t="s">
        <v>1279</v>
      </c>
      <c r="AQ384" s="14" t="s">
        <v>215</v>
      </c>
      <c r="AR384" s="15" t="s">
        <v>109</v>
      </c>
      <c r="AS384" s="15" t="s">
        <v>132</v>
      </c>
      <c r="AT384" s="16" t="s">
        <v>606</v>
      </c>
      <c r="AU384" s="15">
        <v>90</v>
      </c>
      <c r="AV384" s="17" t="s">
        <v>79</v>
      </c>
      <c r="AW384" s="17">
        <v>120</v>
      </c>
      <c r="AX384" s="17">
        <v>150</v>
      </c>
      <c r="AY384" s="63">
        <v>90</v>
      </c>
      <c r="AZ384" s="63">
        <v>30</v>
      </c>
      <c r="BA384" s="64">
        <v>2</v>
      </c>
      <c r="BB384" s="64">
        <v>1</v>
      </c>
      <c r="BC384" s="64" t="s">
        <v>79</v>
      </c>
      <c r="BD384" s="64" t="s">
        <v>1278</v>
      </c>
      <c r="BE384" s="64" t="s">
        <v>617</v>
      </c>
      <c r="BF384" s="64" t="s">
        <v>1280</v>
      </c>
      <c r="BG384" s="64" t="b">
        <v>1</v>
      </c>
    </row>
    <row r="385" spans="22:59" s="5" customFormat="1" ht="12.75">
      <c r="V385" s="12"/>
      <c r="W385" s="12"/>
      <c r="AO385" s="5">
        <v>376</v>
      </c>
      <c r="AP385" s="77" t="s">
        <v>1281</v>
      </c>
      <c r="AQ385" s="14" t="s">
        <v>179</v>
      </c>
      <c r="AR385" s="15" t="s">
        <v>109</v>
      </c>
      <c r="AS385" s="15" t="s">
        <v>79</v>
      </c>
      <c r="AT385" s="16" t="s">
        <v>606</v>
      </c>
      <c r="AU385" s="15">
        <v>90</v>
      </c>
      <c r="AV385" s="17" t="s">
        <v>79</v>
      </c>
      <c r="AW385" s="17">
        <v>120</v>
      </c>
      <c r="AX385" s="17">
        <v>60</v>
      </c>
      <c r="AY385" s="63">
        <v>90</v>
      </c>
      <c r="AZ385" s="63">
        <v>30</v>
      </c>
      <c r="BA385" s="64" t="s">
        <v>79</v>
      </c>
      <c r="BB385" s="64">
        <v>1</v>
      </c>
      <c r="BC385" s="64" t="s">
        <v>79</v>
      </c>
      <c r="BD385" s="64" t="s">
        <v>1278</v>
      </c>
      <c r="BE385" s="64" t="s">
        <v>660</v>
      </c>
      <c r="BF385" s="64" t="s">
        <v>1246</v>
      </c>
      <c r="BG385" s="64" t="b">
        <v>1</v>
      </c>
    </row>
    <row r="386" spans="22:59" s="5" customFormat="1" ht="12.75">
      <c r="V386" s="12"/>
      <c r="W386" s="12"/>
      <c r="AO386" s="5">
        <v>377</v>
      </c>
      <c r="AP386" s="77" t="s">
        <v>1282</v>
      </c>
      <c r="AQ386" s="14" t="s">
        <v>179</v>
      </c>
      <c r="AR386" s="15" t="s">
        <v>109</v>
      </c>
      <c r="AS386" s="15" t="s">
        <v>79</v>
      </c>
      <c r="AT386" s="16" t="s">
        <v>606</v>
      </c>
      <c r="AU386" s="15">
        <v>90</v>
      </c>
      <c r="AV386" s="17" t="s">
        <v>79</v>
      </c>
      <c r="AW386" s="17">
        <v>120</v>
      </c>
      <c r="AX386" s="17">
        <v>60</v>
      </c>
      <c r="AY386" s="63">
        <v>90</v>
      </c>
      <c r="AZ386" s="63">
        <v>30</v>
      </c>
      <c r="BA386" s="64" t="s">
        <v>79</v>
      </c>
      <c r="BB386" s="64">
        <v>1</v>
      </c>
      <c r="BC386" s="64" t="s">
        <v>79</v>
      </c>
      <c r="BD386" s="64" t="s">
        <v>1275</v>
      </c>
      <c r="BE386" s="64" t="s">
        <v>94</v>
      </c>
      <c r="BF386" s="64" t="s">
        <v>1227</v>
      </c>
      <c r="BG386" s="64" t="b">
        <v>1</v>
      </c>
    </row>
    <row r="387" spans="22:59" s="5" customFormat="1" ht="12.75">
      <c r="V387" s="12"/>
      <c r="W387" s="12"/>
      <c r="AO387" s="5">
        <v>378</v>
      </c>
      <c r="AP387" s="77" t="s">
        <v>1283</v>
      </c>
      <c r="AQ387" s="14" t="s">
        <v>79</v>
      </c>
      <c r="AR387" s="15" t="s">
        <v>79</v>
      </c>
      <c r="AS387" s="15" t="s">
        <v>79</v>
      </c>
      <c r="AT387" s="16" t="s">
        <v>79</v>
      </c>
      <c r="AU387" s="15" t="s">
        <v>79</v>
      </c>
      <c r="AV387" s="17" t="s">
        <v>79</v>
      </c>
      <c r="AW387" s="17">
        <v>24</v>
      </c>
      <c r="AX387" s="17">
        <v>60</v>
      </c>
      <c r="AY387" s="63">
        <v>90</v>
      </c>
      <c r="AZ387" s="63">
        <v>30</v>
      </c>
      <c r="BA387" s="64" t="s">
        <v>79</v>
      </c>
      <c r="BB387" s="64">
        <v>1</v>
      </c>
      <c r="BC387" s="64" t="s">
        <v>79</v>
      </c>
      <c r="BD387" s="64" t="s">
        <v>1275</v>
      </c>
      <c r="BE387" s="64" t="s">
        <v>94</v>
      </c>
      <c r="BF387" s="64" t="s">
        <v>1284</v>
      </c>
      <c r="BG387" s="64" t="b">
        <v>1</v>
      </c>
    </row>
    <row r="388" spans="22:59" s="5" customFormat="1" ht="12.75">
      <c r="V388" s="12"/>
      <c r="W388" s="12"/>
      <c r="AO388" s="5">
        <v>379</v>
      </c>
      <c r="AP388" s="77" t="s">
        <v>1285</v>
      </c>
      <c r="AQ388" s="14" t="s">
        <v>179</v>
      </c>
      <c r="AR388" s="15" t="s">
        <v>109</v>
      </c>
      <c r="AS388" s="15" t="s">
        <v>93</v>
      </c>
      <c r="AT388" s="16" t="s">
        <v>606</v>
      </c>
      <c r="AU388" s="15">
        <v>90</v>
      </c>
      <c r="AV388" s="17">
        <v>25</v>
      </c>
      <c r="AW388" s="17">
        <v>120</v>
      </c>
      <c r="AX388" s="17">
        <v>60</v>
      </c>
      <c r="AY388" s="63">
        <v>90</v>
      </c>
      <c r="AZ388" s="63">
        <v>30</v>
      </c>
      <c r="BA388" s="64">
        <v>1</v>
      </c>
      <c r="BB388" s="64">
        <v>1</v>
      </c>
      <c r="BC388" s="64" t="s">
        <v>79</v>
      </c>
      <c r="BD388" s="64" t="s">
        <v>1275</v>
      </c>
      <c r="BE388" s="64" t="s">
        <v>94</v>
      </c>
      <c r="BF388" s="64" t="s">
        <v>1227</v>
      </c>
      <c r="BG388" s="64" t="b">
        <v>1</v>
      </c>
    </row>
    <row r="389" spans="22:59" s="5" customFormat="1" ht="12.75">
      <c r="V389" s="12"/>
      <c r="W389" s="12"/>
      <c r="AO389" s="5">
        <v>380</v>
      </c>
      <c r="AP389" s="77" t="s">
        <v>1286</v>
      </c>
      <c r="AQ389" s="14" t="s">
        <v>179</v>
      </c>
      <c r="AR389" s="15" t="s">
        <v>79</v>
      </c>
      <c r="AS389" s="15" t="s">
        <v>93</v>
      </c>
      <c r="AT389" s="16" t="s">
        <v>606</v>
      </c>
      <c r="AU389" s="15">
        <v>90</v>
      </c>
      <c r="AV389" s="17">
        <v>25</v>
      </c>
      <c r="AW389" s="17">
        <v>24</v>
      </c>
      <c r="AX389" s="17">
        <v>60</v>
      </c>
      <c r="AY389" s="63">
        <v>90</v>
      </c>
      <c r="AZ389" s="63">
        <v>30</v>
      </c>
      <c r="BA389" s="64">
        <v>1</v>
      </c>
      <c r="BB389" s="64">
        <v>1</v>
      </c>
      <c r="BC389" s="64" t="s">
        <v>79</v>
      </c>
      <c r="BD389" s="64" t="s">
        <v>1275</v>
      </c>
      <c r="BE389" s="64" t="s">
        <v>94</v>
      </c>
      <c r="BF389" s="64" t="s">
        <v>1227</v>
      </c>
      <c r="BG389" s="64" t="b">
        <v>1</v>
      </c>
    </row>
    <row r="390" spans="22:59" s="5" customFormat="1" ht="12.75">
      <c r="V390" s="12"/>
      <c r="W390" s="12"/>
      <c r="AO390" s="5">
        <v>381</v>
      </c>
      <c r="AP390" s="77" t="s">
        <v>1499</v>
      </c>
      <c r="AQ390" s="14" t="s">
        <v>179</v>
      </c>
      <c r="AR390" s="15" t="s">
        <v>109</v>
      </c>
      <c r="AS390" s="15" t="s">
        <v>132</v>
      </c>
      <c r="AT390" s="16" t="s">
        <v>606</v>
      </c>
      <c r="AU390" s="15">
        <v>90</v>
      </c>
      <c r="AV390" s="17" t="s">
        <v>1500</v>
      </c>
      <c r="AW390" s="17">
        <v>120</v>
      </c>
      <c r="AX390" s="17">
        <v>60</v>
      </c>
      <c r="AY390" s="63">
        <v>90</v>
      </c>
      <c r="AZ390" s="63">
        <v>30</v>
      </c>
      <c r="BA390" s="64">
        <v>2</v>
      </c>
      <c r="BB390" s="64">
        <v>1</v>
      </c>
      <c r="BC390" s="64" t="s">
        <v>79</v>
      </c>
      <c r="BD390" s="64" t="s">
        <v>1501</v>
      </c>
      <c r="BE390" s="64" t="s">
        <v>94</v>
      </c>
      <c r="BF390" s="64" t="s">
        <v>1227</v>
      </c>
      <c r="BG390" s="64" t="b">
        <v>1</v>
      </c>
    </row>
    <row r="391" spans="22:59" s="5" customFormat="1" ht="12.75">
      <c r="V391" s="12"/>
      <c r="W391" s="12"/>
      <c r="AO391" s="5">
        <v>382</v>
      </c>
      <c r="AP391" s="77" t="s">
        <v>1287</v>
      </c>
      <c r="AQ391" s="14" t="s">
        <v>79</v>
      </c>
      <c r="AR391" s="15" t="s">
        <v>79</v>
      </c>
      <c r="AS391" s="15" t="s">
        <v>79</v>
      </c>
      <c r="AT391" s="16" t="s">
        <v>79</v>
      </c>
      <c r="AU391" s="15" t="s">
        <v>79</v>
      </c>
      <c r="AV391" s="17" t="s">
        <v>79</v>
      </c>
      <c r="AW391" s="17">
        <v>24</v>
      </c>
      <c r="AX391" s="17">
        <v>60</v>
      </c>
      <c r="AY391" s="63" t="s">
        <v>410</v>
      </c>
      <c r="AZ391" s="63" t="s">
        <v>1241</v>
      </c>
      <c r="BA391" s="64" t="s">
        <v>79</v>
      </c>
      <c r="BB391" s="64">
        <v>1</v>
      </c>
      <c r="BC391" s="64" t="s">
        <v>79</v>
      </c>
      <c r="BD391" s="64" t="s">
        <v>1278</v>
      </c>
      <c r="BE391" s="64" t="s">
        <v>94</v>
      </c>
      <c r="BF391" s="64" t="s">
        <v>1288</v>
      </c>
      <c r="BG391" s="64" t="b">
        <v>1</v>
      </c>
    </row>
    <row r="392" spans="22:59" s="5" customFormat="1" ht="12.75">
      <c r="V392" s="12"/>
      <c r="W392" s="12"/>
      <c r="AO392" s="5">
        <v>383</v>
      </c>
      <c r="AP392" s="77" t="s">
        <v>1289</v>
      </c>
      <c r="AQ392" s="14" t="s">
        <v>79</v>
      </c>
      <c r="AR392" s="15" t="s">
        <v>79</v>
      </c>
      <c r="AS392" s="15" t="s">
        <v>79</v>
      </c>
      <c r="AT392" s="16" t="s">
        <v>79</v>
      </c>
      <c r="AU392" s="15" t="s">
        <v>79</v>
      </c>
      <c r="AV392" s="17" t="s">
        <v>79</v>
      </c>
      <c r="AW392" s="17">
        <v>24</v>
      </c>
      <c r="AX392" s="17">
        <v>60</v>
      </c>
      <c r="AY392" s="63" t="s">
        <v>410</v>
      </c>
      <c r="AZ392" s="63" t="s">
        <v>1241</v>
      </c>
      <c r="BA392" s="64" t="s">
        <v>79</v>
      </c>
      <c r="BB392" s="64">
        <v>1</v>
      </c>
      <c r="BC392" s="64" t="s">
        <v>79</v>
      </c>
      <c r="BD392" s="64" t="s">
        <v>1278</v>
      </c>
      <c r="BE392" s="64" t="s">
        <v>94</v>
      </c>
      <c r="BF392" s="64" t="s">
        <v>1288</v>
      </c>
      <c r="BG392" s="64" t="b">
        <v>1</v>
      </c>
    </row>
    <row r="393" spans="22:59" s="5" customFormat="1" ht="12.75">
      <c r="V393" s="12"/>
      <c r="W393" s="12"/>
      <c r="AO393" s="5">
        <v>384</v>
      </c>
      <c r="AP393" s="77" t="s">
        <v>1290</v>
      </c>
      <c r="AQ393" s="14" t="s">
        <v>79</v>
      </c>
      <c r="AR393" s="15" t="s">
        <v>79</v>
      </c>
      <c r="AS393" s="15" t="s">
        <v>79</v>
      </c>
      <c r="AT393" s="16" t="s">
        <v>79</v>
      </c>
      <c r="AU393" s="15" t="s">
        <v>79</v>
      </c>
      <c r="AV393" s="17" t="s">
        <v>1291</v>
      </c>
      <c r="AW393" s="17">
        <v>24</v>
      </c>
      <c r="AX393" s="17">
        <v>60</v>
      </c>
      <c r="AY393" s="63" t="s">
        <v>410</v>
      </c>
      <c r="AZ393" s="63" t="s">
        <v>1241</v>
      </c>
      <c r="BA393" s="64">
        <v>2</v>
      </c>
      <c r="BB393" s="64">
        <v>1</v>
      </c>
      <c r="BC393" s="64" t="s">
        <v>79</v>
      </c>
      <c r="BD393" s="64" t="s">
        <v>1278</v>
      </c>
      <c r="BE393" s="64" t="s">
        <v>94</v>
      </c>
      <c r="BF393" s="64" t="s">
        <v>1292</v>
      </c>
      <c r="BG393" s="64" t="b">
        <v>1</v>
      </c>
    </row>
    <row r="394" spans="22:59" s="5" customFormat="1" ht="12.75">
      <c r="V394" s="12"/>
      <c r="W394" s="12"/>
      <c r="AO394" s="5">
        <v>385</v>
      </c>
      <c r="AP394" s="77" t="s">
        <v>608</v>
      </c>
      <c r="AQ394" s="14" t="s">
        <v>215</v>
      </c>
      <c r="AR394" s="15" t="s">
        <v>109</v>
      </c>
      <c r="AS394" s="15" t="s">
        <v>79</v>
      </c>
      <c r="AT394" s="16" t="s">
        <v>606</v>
      </c>
      <c r="AU394" s="15">
        <v>90</v>
      </c>
      <c r="AV394" s="17" t="s">
        <v>79</v>
      </c>
      <c r="AW394" s="17">
        <v>120</v>
      </c>
      <c r="AX394" s="17">
        <v>150</v>
      </c>
      <c r="AY394" s="63">
        <v>90</v>
      </c>
      <c r="AZ394" s="63">
        <v>30</v>
      </c>
      <c r="BA394" s="64" t="s">
        <v>79</v>
      </c>
      <c r="BB394" s="64">
        <v>2</v>
      </c>
      <c r="BC394" s="64" t="s">
        <v>79</v>
      </c>
      <c r="BD394" s="64" t="s">
        <v>1278</v>
      </c>
      <c r="BE394" s="64" t="s">
        <v>608</v>
      </c>
      <c r="BF394" s="64" t="s">
        <v>1246</v>
      </c>
      <c r="BG394" s="64" t="b">
        <v>1</v>
      </c>
    </row>
    <row r="395" spans="22:59" s="5" customFormat="1" ht="12.75">
      <c r="V395" s="12"/>
      <c r="W395" s="12"/>
      <c r="AO395" s="5">
        <v>386</v>
      </c>
      <c r="AP395" s="77" t="s">
        <v>611</v>
      </c>
      <c r="AQ395" s="14" t="s">
        <v>215</v>
      </c>
      <c r="AR395" s="15" t="s">
        <v>109</v>
      </c>
      <c r="AS395" s="15" t="s">
        <v>79</v>
      </c>
      <c r="AT395" s="16" t="s">
        <v>606</v>
      </c>
      <c r="AU395" s="15">
        <v>160</v>
      </c>
      <c r="AV395" s="17" t="s">
        <v>79</v>
      </c>
      <c r="AW395" s="17">
        <v>120</v>
      </c>
      <c r="AX395" s="17">
        <v>150</v>
      </c>
      <c r="AY395" s="63">
        <v>160</v>
      </c>
      <c r="AZ395" s="63">
        <v>60</v>
      </c>
      <c r="BA395" s="64" t="s">
        <v>79</v>
      </c>
      <c r="BB395" s="64">
        <v>2</v>
      </c>
      <c r="BC395" s="64" t="s">
        <v>79</v>
      </c>
      <c r="BD395" s="64" t="s">
        <v>1278</v>
      </c>
      <c r="BE395" s="64" t="s">
        <v>611</v>
      </c>
      <c r="BF395" s="64" t="s">
        <v>1246</v>
      </c>
      <c r="BG395" s="64" t="b">
        <v>1</v>
      </c>
    </row>
    <row r="396" spans="22:59" s="5" customFormat="1" ht="12.75">
      <c r="V396" s="12"/>
      <c r="W396" s="12"/>
      <c r="AO396" s="5">
        <v>387</v>
      </c>
      <c r="AP396" s="77" t="s">
        <v>1502</v>
      </c>
      <c r="AQ396" s="14" t="s">
        <v>215</v>
      </c>
      <c r="AR396" s="15" t="s">
        <v>109</v>
      </c>
      <c r="AS396" s="15" t="s">
        <v>79</v>
      </c>
      <c r="AT396" s="16" t="s">
        <v>606</v>
      </c>
      <c r="AU396" s="15">
        <v>160</v>
      </c>
      <c r="AV396" s="17" t="s">
        <v>79</v>
      </c>
      <c r="AW396" s="17">
        <v>120</v>
      </c>
      <c r="AX396" s="17">
        <v>150</v>
      </c>
      <c r="AY396" s="63">
        <v>160</v>
      </c>
      <c r="AZ396" s="63">
        <v>60</v>
      </c>
      <c r="BA396" s="64" t="s">
        <v>79</v>
      </c>
      <c r="BB396" s="64">
        <v>2</v>
      </c>
      <c r="BC396" s="64" t="s">
        <v>79</v>
      </c>
      <c r="BD396" s="64" t="s">
        <v>1278</v>
      </c>
      <c r="BE396" s="64" t="s">
        <v>611</v>
      </c>
      <c r="BF396" s="64" t="s">
        <v>1246</v>
      </c>
      <c r="BG396" s="64" t="b">
        <v>1</v>
      </c>
    </row>
    <row r="397" spans="22:59" s="5" customFormat="1" ht="12.75">
      <c r="V397" s="12"/>
      <c r="W397" s="12"/>
      <c r="AO397" s="5">
        <v>388</v>
      </c>
      <c r="AP397" s="77" t="s">
        <v>1293</v>
      </c>
      <c r="AQ397" s="14" t="s">
        <v>215</v>
      </c>
      <c r="AR397" s="15" t="s">
        <v>109</v>
      </c>
      <c r="AS397" s="15" t="s">
        <v>79</v>
      </c>
      <c r="AT397" s="16" t="s">
        <v>606</v>
      </c>
      <c r="AU397" s="15">
        <v>90</v>
      </c>
      <c r="AV397" s="17" t="s">
        <v>79</v>
      </c>
      <c r="AW397" s="17">
        <v>120</v>
      </c>
      <c r="AX397" s="17">
        <v>75</v>
      </c>
      <c r="AY397" s="63">
        <v>90</v>
      </c>
      <c r="AZ397" s="63">
        <v>15</v>
      </c>
      <c r="BA397" s="64" t="s">
        <v>79</v>
      </c>
      <c r="BB397" s="64">
        <v>2</v>
      </c>
      <c r="BC397" s="64" t="s">
        <v>79</v>
      </c>
      <c r="BD397" s="64" t="s">
        <v>1278</v>
      </c>
      <c r="BE397" s="64" t="s">
        <v>1293</v>
      </c>
      <c r="BF397" s="64" t="s">
        <v>1246</v>
      </c>
      <c r="BG397" s="64" t="b">
        <v>1</v>
      </c>
    </row>
    <row r="398" spans="22:59" s="5" customFormat="1" ht="12.75">
      <c r="V398" s="12"/>
      <c r="W398" s="12"/>
      <c r="AO398" s="5">
        <v>389</v>
      </c>
      <c r="AP398" s="77" t="s">
        <v>1294</v>
      </c>
      <c r="AQ398" s="14" t="s">
        <v>215</v>
      </c>
      <c r="AR398" s="15" t="s">
        <v>109</v>
      </c>
      <c r="AS398" s="15" t="s">
        <v>79</v>
      </c>
      <c r="AT398" s="16" t="s">
        <v>606</v>
      </c>
      <c r="AU398" s="15">
        <v>90</v>
      </c>
      <c r="AV398" s="17" t="s">
        <v>79</v>
      </c>
      <c r="AW398" s="17">
        <v>120</v>
      </c>
      <c r="AX398" s="17">
        <v>150</v>
      </c>
      <c r="AY398" s="63">
        <v>90</v>
      </c>
      <c r="AZ398" s="63">
        <v>30</v>
      </c>
      <c r="BA398" s="64" t="s">
        <v>79</v>
      </c>
      <c r="BB398" s="64">
        <v>2</v>
      </c>
      <c r="BC398" s="64" t="s">
        <v>79</v>
      </c>
      <c r="BD398" s="64" t="s">
        <v>1278</v>
      </c>
      <c r="BE398" s="64" t="s">
        <v>1294</v>
      </c>
      <c r="BF398" s="64" t="s">
        <v>1246</v>
      </c>
      <c r="BG398" s="64" t="b">
        <v>1</v>
      </c>
    </row>
    <row r="399" spans="22:59" s="5" customFormat="1" ht="12.75">
      <c r="V399" s="12"/>
      <c r="W399" s="12"/>
      <c r="AO399" s="5">
        <v>390</v>
      </c>
      <c r="AP399" s="77" t="s">
        <v>1295</v>
      </c>
      <c r="AQ399" s="14" t="s">
        <v>215</v>
      </c>
      <c r="AR399" s="15" t="s">
        <v>109</v>
      </c>
      <c r="AS399" s="15" t="s">
        <v>79</v>
      </c>
      <c r="AT399" s="16" t="s">
        <v>606</v>
      </c>
      <c r="AU399" s="15">
        <v>90</v>
      </c>
      <c r="AV399" s="17" t="s">
        <v>79</v>
      </c>
      <c r="AW399" s="17">
        <v>120</v>
      </c>
      <c r="AX399" s="17">
        <v>150</v>
      </c>
      <c r="AY399" s="63">
        <v>90</v>
      </c>
      <c r="AZ399" s="63">
        <v>30</v>
      </c>
      <c r="BA399" s="64" t="s">
        <v>79</v>
      </c>
      <c r="BB399" s="64">
        <v>2</v>
      </c>
      <c r="BC399" s="64" t="s">
        <v>79</v>
      </c>
      <c r="BD399" s="64" t="s">
        <v>1275</v>
      </c>
      <c r="BE399" s="64" t="s">
        <v>94</v>
      </c>
      <c r="BF399" s="64" t="s">
        <v>1227</v>
      </c>
      <c r="BG399" s="64" t="b">
        <v>1</v>
      </c>
    </row>
    <row r="400" spans="22:59" s="5" customFormat="1" ht="12.75">
      <c r="V400" s="12"/>
      <c r="W400" s="12"/>
      <c r="AO400" s="5">
        <v>391</v>
      </c>
      <c r="AP400" s="77" t="s">
        <v>1296</v>
      </c>
      <c r="AQ400" s="14" t="s">
        <v>215</v>
      </c>
      <c r="AR400" s="15" t="s">
        <v>109</v>
      </c>
      <c r="AS400" s="15" t="s">
        <v>79</v>
      </c>
      <c r="AT400" s="16" t="s">
        <v>606</v>
      </c>
      <c r="AU400" s="15">
        <v>160</v>
      </c>
      <c r="AV400" s="17" t="s">
        <v>79</v>
      </c>
      <c r="AW400" s="17">
        <v>120</v>
      </c>
      <c r="AX400" s="17">
        <v>150</v>
      </c>
      <c r="AY400" s="63">
        <v>160</v>
      </c>
      <c r="AZ400" s="63">
        <v>60</v>
      </c>
      <c r="BA400" s="64" t="s">
        <v>79</v>
      </c>
      <c r="BB400" s="64">
        <v>2</v>
      </c>
      <c r="BC400" s="64" t="s">
        <v>79</v>
      </c>
      <c r="BD400" s="64" t="s">
        <v>1275</v>
      </c>
      <c r="BE400" s="64" t="s">
        <v>94</v>
      </c>
      <c r="BF400" s="64" t="s">
        <v>1227</v>
      </c>
      <c r="BG400" s="64" t="b">
        <v>1</v>
      </c>
    </row>
    <row r="401" spans="22:59" s="5" customFormat="1" ht="12.75">
      <c r="V401" s="12"/>
      <c r="W401" s="12"/>
      <c r="AO401" s="5">
        <v>392</v>
      </c>
      <c r="AP401" s="77" t="s">
        <v>1297</v>
      </c>
      <c r="AQ401" s="14" t="s">
        <v>215</v>
      </c>
      <c r="AR401" s="15" t="s">
        <v>79</v>
      </c>
      <c r="AS401" s="15" t="s">
        <v>79</v>
      </c>
      <c r="AT401" s="16" t="s">
        <v>606</v>
      </c>
      <c r="AU401" s="15">
        <v>160</v>
      </c>
      <c r="AV401" s="17" t="s">
        <v>79</v>
      </c>
      <c r="AW401" s="17">
        <v>24</v>
      </c>
      <c r="AX401" s="17">
        <v>150</v>
      </c>
      <c r="AY401" s="63">
        <v>160</v>
      </c>
      <c r="AZ401" s="63">
        <v>60</v>
      </c>
      <c r="BA401" s="64" t="s">
        <v>79</v>
      </c>
      <c r="BB401" s="64">
        <v>2</v>
      </c>
      <c r="BC401" s="64" t="s">
        <v>79</v>
      </c>
      <c r="BD401" s="64" t="s">
        <v>1275</v>
      </c>
      <c r="BE401" s="64" t="s">
        <v>1297</v>
      </c>
      <c r="BF401" s="64" t="s">
        <v>79</v>
      </c>
      <c r="BG401" s="64" t="b">
        <v>1</v>
      </c>
    </row>
    <row r="402" spans="22:59" s="5" customFormat="1" ht="12.75">
      <c r="V402" s="12"/>
      <c r="W402" s="12"/>
      <c r="AO402" s="5">
        <v>393</v>
      </c>
      <c r="AP402" s="77" t="s">
        <v>1298</v>
      </c>
      <c r="AQ402" s="14" t="s">
        <v>215</v>
      </c>
      <c r="AR402" s="15" t="s">
        <v>79</v>
      </c>
      <c r="AS402" s="15" t="s">
        <v>79</v>
      </c>
      <c r="AT402" s="16" t="s">
        <v>606</v>
      </c>
      <c r="AU402" s="15">
        <v>90</v>
      </c>
      <c r="AV402" s="17" t="s">
        <v>79</v>
      </c>
      <c r="AW402" s="17">
        <v>24</v>
      </c>
      <c r="AX402" s="17">
        <v>150</v>
      </c>
      <c r="AY402" s="63">
        <v>90</v>
      </c>
      <c r="AZ402" s="63">
        <v>30</v>
      </c>
      <c r="BA402" s="64" t="s">
        <v>79</v>
      </c>
      <c r="BB402" s="64">
        <v>2</v>
      </c>
      <c r="BC402" s="64" t="s">
        <v>79</v>
      </c>
      <c r="BD402" s="64" t="s">
        <v>1275</v>
      </c>
      <c r="BE402" s="64" t="s">
        <v>94</v>
      </c>
      <c r="BF402" s="64" t="s">
        <v>1227</v>
      </c>
      <c r="BG402" s="64" t="b">
        <v>1</v>
      </c>
    </row>
    <row r="403" spans="22:59" s="5" customFormat="1" ht="12.75">
      <c r="V403" s="12"/>
      <c r="W403" s="12"/>
      <c r="AO403" s="5">
        <v>394</v>
      </c>
      <c r="AP403" s="77" t="s">
        <v>613</v>
      </c>
      <c r="AQ403" s="14" t="s">
        <v>215</v>
      </c>
      <c r="AR403" s="15" t="s">
        <v>109</v>
      </c>
      <c r="AS403" s="15" t="s">
        <v>132</v>
      </c>
      <c r="AT403" s="16" t="s">
        <v>606</v>
      </c>
      <c r="AU403" s="15">
        <v>90</v>
      </c>
      <c r="AV403" s="17" t="s">
        <v>79</v>
      </c>
      <c r="AW403" s="17">
        <v>120</v>
      </c>
      <c r="AX403" s="17">
        <v>150</v>
      </c>
      <c r="AY403" s="63">
        <v>90</v>
      </c>
      <c r="AZ403" s="63">
        <v>30</v>
      </c>
      <c r="BA403" s="64">
        <v>2</v>
      </c>
      <c r="BB403" s="64">
        <v>2</v>
      </c>
      <c r="BC403" s="64" t="s">
        <v>79</v>
      </c>
      <c r="BD403" s="64" t="s">
        <v>1278</v>
      </c>
      <c r="BE403" s="64" t="s">
        <v>613</v>
      </c>
      <c r="BF403" s="64" t="s">
        <v>1246</v>
      </c>
      <c r="BG403" s="64" t="b">
        <v>1</v>
      </c>
    </row>
    <row r="404" spans="22:59" s="5" customFormat="1" ht="12.75">
      <c r="V404" s="12"/>
      <c r="W404" s="12"/>
      <c r="AO404" s="5">
        <v>395</v>
      </c>
      <c r="AP404" s="77" t="s">
        <v>615</v>
      </c>
      <c r="AQ404" s="14" t="s">
        <v>215</v>
      </c>
      <c r="AR404" s="15" t="s">
        <v>109</v>
      </c>
      <c r="AS404" s="15" t="s">
        <v>132</v>
      </c>
      <c r="AT404" s="16" t="s">
        <v>606</v>
      </c>
      <c r="AU404" s="15">
        <v>160</v>
      </c>
      <c r="AV404" s="17" t="s">
        <v>79</v>
      </c>
      <c r="AW404" s="17">
        <v>120</v>
      </c>
      <c r="AX404" s="17">
        <v>150</v>
      </c>
      <c r="AY404" s="63">
        <v>160</v>
      </c>
      <c r="AZ404" s="63">
        <v>60</v>
      </c>
      <c r="BA404" s="64">
        <v>2</v>
      </c>
      <c r="BB404" s="64">
        <v>2</v>
      </c>
      <c r="BC404" s="64" t="s">
        <v>79</v>
      </c>
      <c r="BD404" s="64" t="s">
        <v>1278</v>
      </c>
      <c r="BE404" s="64" t="s">
        <v>615</v>
      </c>
      <c r="BF404" s="64" t="s">
        <v>1246</v>
      </c>
      <c r="BG404" s="64" t="b">
        <v>1</v>
      </c>
    </row>
    <row r="405" spans="22:59" s="5" customFormat="1" ht="12.75">
      <c r="V405" s="12"/>
      <c r="W405" s="12"/>
      <c r="AO405" s="5">
        <v>396</v>
      </c>
      <c r="AP405" s="77" t="s">
        <v>1503</v>
      </c>
      <c r="AQ405" s="14" t="s">
        <v>215</v>
      </c>
      <c r="AR405" s="15" t="s">
        <v>109</v>
      </c>
      <c r="AS405" s="15" t="s">
        <v>132</v>
      </c>
      <c r="AT405" s="16" t="s">
        <v>606</v>
      </c>
      <c r="AU405" s="15">
        <v>90</v>
      </c>
      <c r="AV405" s="17" t="s">
        <v>79</v>
      </c>
      <c r="AW405" s="17">
        <v>120</v>
      </c>
      <c r="AX405" s="17">
        <v>150</v>
      </c>
      <c r="AY405" s="63">
        <v>90</v>
      </c>
      <c r="AZ405" s="63">
        <v>30</v>
      </c>
      <c r="BA405" s="64">
        <v>2</v>
      </c>
      <c r="BB405" s="64">
        <v>2</v>
      </c>
      <c r="BC405" s="64" t="s">
        <v>79</v>
      </c>
      <c r="BD405" s="64" t="s">
        <v>1278</v>
      </c>
      <c r="BE405" s="64" t="s">
        <v>613</v>
      </c>
      <c r="BF405" s="64" t="s">
        <v>1246</v>
      </c>
      <c r="BG405" s="64" t="b">
        <v>1</v>
      </c>
    </row>
    <row r="406" spans="22:59" s="5" customFormat="1" ht="12.75">
      <c r="V406" s="12"/>
      <c r="W406" s="12"/>
      <c r="AO406" s="5">
        <v>397</v>
      </c>
      <c r="AP406" s="77" t="s">
        <v>1504</v>
      </c>
      <c r="AQ406" s="14" t="s">
        <v>215</v>
      </c>
      <c r="AR406" s="15" t="s">
        <v>109</v>
      </c>
      <c r="AS406" s="15" t="s">
        <v>132</v>
      </c>
      <c r="AT406" s="16" t="s">
        <v>606</v>
      </c>
      <c r="AU406" s="15">
        <v>160</v>
      </c>
      <c r="AV406" s="17" t="s">
        <v>79</v>
      </c>
      <c r="AW406" s="17">
        <v>120</v>
      </c>
      <c r="AX406" s="17">
        <v>150</v>
      </c>
      <c r="AY406" s="63">
        <v>160</v>
      </c>
      <c r="AZ406" s="63">
        <v>60</v>
      </c>
      <c r="BA406" s="64">
        <v>2</v>
      </c>
      <c r="BB406" s="64">
        <v>2</v>
      </c>
      <c r="BC406" s="64" t="s">
        <v>79</v>
      </c>
      <c r="BD406" s="64" t="s">
        <v>1278</v>
      </c>
      <c r="BE406" s="64" t="s">
        <v>615</v>
      </c>
      <c r="BF406" s="64" t="s">
        <v>1246</v>
      </c>
      <c r="BG406" s="64" t="b">
        <v>1</v>
      </c>
    </row>
    <row r="407" spans="22:59" s="5" customFormat="1" ht="12.75">
      <c r="V407" s="12"/>
      <c r="W407" s="12"/>
      <c r="AO407" s="5">
        <v>398</v>
      </c>
      <c r="AP407" s="77" t="s">
        <v>1505</v>
      </c>
      <c r="AQ407" s="14" t="s">
        <v>79</v>
      </c>
      <c r="AR407" s="15" t="s">
        <v>79</v>
      </c>
      <c r="AS407" s="15" t="s">
        <v>79</v>
      </c>
      <c r="AT407" s="16" t="s">
        <v>79</v>
      </c>
      <c r="AU407" s="15" t="s">
        <v>79</v>
      </c>
      <c r="AV407" s="17" t="s">
        <v>79</v>
      </c>
      <c r="AW407" s="17" t="s">
        <v>1506</v>
      </c>
      <c r="AX407" s="17">
        <v>150</v>
      </c>
      <c r="AY407" s="63">
        <v>90</v>
      </c>
      <c r="AZ407" s="63">
        <v>30</v>
      </c>
      <c r="BA407" s="64">
        <v>2</v>
      </c>
      <c r="BB407" s="64">
        <v>2</v>
      </c>
      <c r="BC407" s="64" t="s">
        <v>79</v>
      </c>
      <c r="BD407" s="64" t="s">
        <v>1278</v>
      </c>
      <c r="BE407" s="64" t="s">
        <v>94</v>
      </c>
      <c r="BF407" s="64" t="s">
        <v>1507</v>
      </c>
      <c r="BG407" s="64" t="b">
        <v>1</v>
      </c>
    </row>
    <row r="408" spans="22:59" s="5" customFormat="1" ht="12.75">
      <c r="V408" s="12"/>
      <c r="W408" s="12"/>
      <c r="AO408" s="5">
        <v>399</v>
      </c>
      <c r="AP408" s="77" t="s">
        <v>1299</v>
      </c>
      <c r="AQ408" s="14" t="s">
        <v>79</v>
      </c>
      <c r="AR408" s="15" t="s">
        <v>79</v>
      </c>
      <c r="AS408" s="15" t="s">
        <v>79</v>
      </c>
      <c r="AT408" s="16" t="s">
        <v>79</v>
      </c>
      <c r="AU408" s="15" t="s">
        <v>79</v>
      </c>
      <c r="AV408" s="17" t="s">
        <v>79</v>
      </c>
      <c r="AW408" s="17">
        <v>24</v>
      </c>
      <c r="AX408" s="17">
        <v>150</v>
      </c>
      <c r="AY408" s="63">
        <v>90</v>
      </c>
      <c r="AZ408" s="63">
        <v>30</v>
      </c>
      <c r="BA408" s="64">
        <v>2</v>
      </c>
      <c r="BB408" s="64">
        <v>2</v>
      </c>
      <c r="BC408" s="64" t="s">
        <v>1215</v>
      </c>
      <c r="BD408" s="64" t="s">
        <v>1278</v>
      </c>
      <c r="BE408" s="64" t="s">
        <v>1299</v>
      </c>
      <c r="BF408" s="64" t="s">
        <v>1300</v>
      </c>
      <c r="BG408" s="64" t="b">
        <v>1</v>
      </c>
    </row>
    <row r="409" spans="22:59" s="5" customFormat="1" ht="12.75">
      <c r="V409" s="12"/>
      <c r="W409" s="12"/>
      <c r="AO409" s="5">
        <v>400</v>
      </c>
      <c r="AP409" s="77" t="s">
        <v>1301</v>
      </c>
      <c r="AQ409" s="14" t="s">
        <v>79</v>
      </c>
      <c r="AR409" s="15" t="s">
        <v>79</v>
      </c>
      <c r="AS409" s="15" t="s">
        <v>79</v>
      </c>
      <c r="AT409" s="16" t="s">
        <v>79</v>
      </c>
      <c r="AU409" s="15" t="s">
        <v>79</v>
      </c>
      <c r="AV409" s="17" t="s">
        <v>79</v>
      </c>
      <c r="AW409" s="17">
        <v>24</v>
      </c>
      <c r="AX409" s="17">
        <v>150</v>
      </c>
      <c r="AY409" s="63">
        <v>160</v>
      </c>
      <c r="AZ409" s="63">
        <v>60</v>
      </c>
      <c r="BA409" s="64">
        <v>2</v>
      </c>
      <c r="BB409" s="64">
        <v>2</v>
      </c>
      <c r="BC409" s="64" t="s">
        <v>1215</v>
      </c>
      <c r="BD409" s="64" t="s">
        <v>1278</v>
      </c>
      <c r="BE409" s="64" t="s">
        <v>1301</v>
      </c>
      <c r="BF409" s="64" t="s">
        <v>1300</v>
      </c>
      <c r="BG409" s="64" t="b">
        <v>1</v>
      </c>
    </row>
    <row r="410" spans="22:59" s="5" customFormat="1" ht="12.75">
      <c r="V410" s="12"/>
      <c r="W410" s="12"/>
      <c r="AO410" s="5">
        <v>401</v>
      </c>
      <c r="AP410" s="77" t="s">
        <v>1302</v>
      </c>
      <c r="AQ410" s="14" t="s">
        <v>215</v>
      </c>
      <c r="AR410" s="15" t="s">
        <v>79</v>
      </c>
      <c r="AS410" s="15" t="s">
        <v>79</v>
      </c>
      <c r="AT410" s="16" t="s">
        <v>606</v>
      </c>
      <c r="AU410" s="15">
        <v>160</v>
      </c>
      <c r="AV410" s="17" t="s">
        <v>79</v>
      </c>
      <c r="AW410" s="17">
        <v>24</v>
      </c>
      <c r="AX410" s="17">
        <v>150</v>
      </c>
      <c r="AY410" s="63">
        <v>160</v>
      </c>
      <c r="AZ410" s="63">
        <v>60</v>
      </c>
      <c r="BA410" s="64" t="s">
        <v>79</v>
      </c>
      <c r="BB410" s="64">
        <v>2</v>
      </c>
      <c r="BC410" s="64" t="s">
        <v>79</v>
      </c>
      <c r="BD410" s="64" t="s">
        <v>1275</v>
      </c>
      <c r="BE410" s="64" t="s">
        <v>1297</v>
      </c>
      <c r="BF410" s="64" t="s">
        <v>79</v>
      </c>
      <c r="BG410" s="64" t="b">
        <v>1</v>
      </c>
    </row>
    <row r="411" spans="22:59" s="5" customFormat="1" ht="12.75">
      <c r="V411" s="12"/>
      <c r="W411" s="12"/>
      <c r="AO411" s="5">
        <v>402</v>
      </c>
      <c r="AP411" s="77" t="s">
        <v>617</v>
      </c>
      <c r="AQ411" s="14" t="s">
        <v>215</v>
      </c>
      <c r="AR411" s="15" t="s">
        <v>109</v>
      </c>
      <c r="AS411" s="15" t="s">
        <v>132</v>
      </c>
      <c r="AT411" s="16" t="s">
        <v>606</v>
      </c>
      <c r="AU411" s="15">
        <v>90</v>
      </c>
      <c r="AV411" s="17" t="s">
        <v>79</v>
      </c>
      <c r="AW411" s="17">
        <v>120</v>
      </c>
      <c r="AX411" s="17">
        <v>150</v>
      </c>
      <c r="AY411" s="63">
        <v>90</v>
      </c>
      <c r="AZ411" s="63">
        <v>30</v>
      </c>
      <c r="BA411" s="64">
        <v>2</v>
      </c>
      <c r="BB411" s="64">
        <v>2</v>
      </c>
      <c r="BC411" s="64" t="s">
        <v>79</v>
      </c>
      <c r="BD411" s="64" t="s">
        <v>1278</v>
      </c>
      <c r="BE411" s="64" t="s">
        <v>617</v>
      </c>
      <c r="BF411" s="64" t="s">
        <v>1280</v>
      </c>
      <c r="BG411" s="64" t="b">
        <v>1</v>
      </c>
    </row>
    <row r="412" spans="22:59" s="5" customFormat="1" ht="12.75">
      <c r="V412" s="12"/>
      <c r="W412" s="12"/>
      <c r="AO412" s="5">
        <v>403</v>
      </c>
      <c r="AP412" s="77" t="s">
        <v>222</v>
      </c>
      <c r="AQ412" s="14" t="s">
        <v>215</v>
      </c>
      <c r="AR412" s="15" t="s">
        <v>109</v>
      </c>
      <c r="AS412" s="15" t="s">
        <v>132</v>
      </c>
      <c r="AT412" s="16" t="s">
        <v>606</v>
      </c>
      <c r="AU412" s="15">
        <v>160</v>
      </c>
      <c r="AV412" s="17" t="s">
        <v>79</v>
      </c>
      <c r="AW412" s="17">
        <v>120</v>
      </c>
      <c r="AX412" s="17">
        <v>150</v>
      </c>
      <c r="AY412" s="63">
        <v>160</v>
      </c>
      <c r="AZ412" s="63">
        <v>60</v>
      </c>
      <c r="BA412" s="64">
        <v>2</v>
      </c>
      <c r="BB412" s="64">
        <v>2</v>
      </c>
      <c r="BC412" s="64" t="s">
        <v>1215</v>
      </c>
      <c r="BD412" s="64" t="s">
        <v>1278</v>
      </c>
      <c r="BE412" s="64" t="s">
        <v>222</v>
      </c>
      <c r="BF412" s="64" t="s">
        <v>1280</v>
      </c>
      <c r="BG412" s="64" t="b">
        <v>1</v>
      </c>
    </row>
    <row r="413" spans="22:59" s="5" customFormat="1" ht="12.75">
      <c r="V413" s="12"/>
      <c r="W413" s="12"/>
      <c r="AO413" s="5">
        <v>404</v>
      </c>
      <c r="AP413" s="77" t="s">
        <v>1508</v>
      </c>
      <c r="AQ413" s="14" t="s">
        <v>79</v>
      </c>
      <c r="AR413" s="15" t="s">
        <v>79</v>
      </c>
      <c r="AS413" s="15" t="s">
        <v>79</v>
      </c>
      <c r="AT413" s="16" t="s">
        <v>79</v>
      </c>
      <c r="AU413" s="15" t="s">
        <v>79</v>
      </c>
      <c r="AV413" s="17" t="s">
        <v>79</v>
      </c>
      <c r="AW413" s="17" t="s">
        <v>1506</v>
      </c>
      <c r="AX413" s="17">
        <v>150</v>
      </c>
      <c r="AY413" s="63">
        <v>90</v>
      </c>
      <c r="AZ413" s="63">
        <v>30</v>
      </c>
      <c r="BA413" s="64" t="s">
        <v>79</v>
      </c>
      <c r="BB413" s="64" t="s">
        <v>79</v>
      </c>
      <c r="BC413" s="64" t="s">
        <v>79</v>
      </c>
      <c r="BD413" s="64" t="s">
        <v>1278</v>
      </c>
      <c r="BE413" s="64" t="s">
        <v>94</v>
      </c>
      <c r="BF413" s="64" t="s">
        <v>1509</v>
      </c>
      <c r="BG413" s="64" t="b">
        <v>1</v>
      </c>
    </row>
    <row r="414" spans="22:59" s="5" customFormat="1" ht="12.75">
      <c r="V414" s="12"/>
      <c r="W414" s="12"/>
      <c r="AO414" s="5">
        <v>405</v>
      </c>
      <c r="AP414" s="77" t="s">
        <v>1303</v>
      </c>
      <c r="AQ414" s="14" t="s">
        <v>79</v>
      </c>
      <c r="AR414" s="15" t="s">
        <v>79</v>
      </c>
      <c r="AS414" s="15" t="s">
        <v>79</v>
      </c>
      <c r="AT414" s="16" t="s">
        <v>79</v>
      </c>
      <c r="AU414" s="15" t="s">
        <v>79</v>
      </c>
      <c r="AV414" s="17" t="s">
        <v>79</v>
      </c>
      <c r="AW414" s="17">
        <v>24</v>
      </c>
      <c r="AX414" s="17">
        <v>150</v>
      </c>
      <c r="AY414" s="63">
        <v>90</v>
      </c>
      <c r="AZ414" s="63">
        <v>30</v>
      </c>
      <c r="BA414" s="64">
        <v>2</v>
      </c>
      <c r="BB414" s="64">
        <v>2</v>
      </c>
      <c r="BC414" s="64" t="s">
        <v>1215</v>
      </c>
      <c r="BD414" s="64" t="s">
        <v>1278</v>
      </c>
      <c r="BE414" s="64" t="s">
        <v>1303</v>
      </c>
      <c r="BF414" s="64" t="s">
        <v>1300</v>
      </c>
      <c r="BG414" s="64" t="b">
        <v>1</v>
      </c>
    </row>
    <row r="415" spans="22:59" s="5" customFormat="1" ht="12.75">
      <c r="V415" s="12"/>
      <c r="W415" s="12"/>
      <c r="AO415" s="5">
        <v>406</v>
      </c>
      <c r="AP415" s="77" t="s">
        <v>1304</v>
      </c>
      <c r="AQ415" s="14" t="s">
        <v>79</v>
      </c>
      <c r="AR415" s="15" t="s">
        <v>79</v>
      </c>
      <c r="AS415" s="15" t="s">
        <v>79</v>
      </c>
      <c r="AT415" s="16" t="s">
        <v>79</v>
      </c>
      <c r="AU415" s="15" t="s">
        <v>79</v>
      </c>
      <c r="AV415" s="17" t="s">
        <v>79</v>
      </c>
      <c r="AW415" s="17">
        <v>24</v>
      </c>
      <c r="AX415" s="17">
        <v>150</v>
      </c>
      <c r="AY415" s="63">
        <v>160</v>
      </c>
      <c r="AZ415" s="63">
        <v>60</v>
      </c>
      <c r="BA415" s="64">
        <v>2</v>
      </c>
      <c r="BB415" s="64">
        <v>2</v>
      </c>
      <c r="BC415" s="64" t="s">
        <v>1215</v>
      </c>
      <c r="BD415" s="64" t="s">
        <v>1278</v>
      </c>
      <c r="BE415" s="64" t="s">
        <v>1304</v>
      </c>
      <c r="BF415" s="64" t="s">
        <v>1300</v>
      </c>
      <c r="BG415" s="64" t="b">
        <v>1</v>
      </c>
    </row>
    <row r="416" spans="22:59" s="5" customFormat="1" ht="12.75">
      <c r="V416" s="12"/>
      <c r="W416" s="12"/>
      <c r="AO416" s="5">
        <v>407</v>
      </c>
      <c r="AP416" s="77" t="s">
        <v>660</v>
      </c>
      <c r="AQ416" s="14" t="s">
        <v>179</v>
      </c>
      <c r="AR416" s="15" t="s">
        <v>109</v>
      </c>
      <c r="AS416" s="15" t="s">
        <v>79</v>
      </c>
      <c r="AT416" s="16" t="s">
        <v>606</v>
      </c>
      <c r="AU416" s="15">
        <v>90</v>
      </c>
      <c r="AV416" s="17" t="s">
        <v>79</v>
      </c>
      <c r="AW416" s="17">
        <v>120</v>
      </c>
      <c r="AX416" s="17">
        <v>60</v>
      </c>
      <c r="AY416" s="63">
        <v>90</v>
      </c>
      <c r="AZ416" s="63">
        <v>30</v>
      </c>
      <c r="BA416" s="64" t="s">
        <v>79</v>
      </c>
      <c r="BB416" s="64">
        <v>2</v>
      </c>
      <c r="BC416" s="64" t="s">
        <v>79</v>
      </c>
      <c r="BD416" s="64" t="s">
        <v>1278</v>
      </c>
      <c r="BE416" s="64" t="s">
        <v>660</v>
      </c>
      <c r="BF416" s="64" t="s">
        <v>1246</v>
      </c>
      <c r="BG416" s="64" t="b">
        <v>1</v>
      </c>
    </row>
    <row r="417" spans="22:59" s="5" customFormat="1" ht="12.75">
      <c r="V417" s="12"/>
      <c r="W417" s="12"/>
      <c r="AO417" s="5">
        <v>408</v>
      </c>
      <c r="AP417" s="77" t="s">
        <v>662</v>
      </c>
      <c r="AQ417" s="14" t="s">
        <v>179</v>
      </c>
      <c r="AR417" s="15" t="s">
        <v>109</v>
      </c>
      <c r="AS417" s="15" t="s">
        <v>79</v>
      </c>
      <c r="AT417" s="16" t="s">
        <v>606</v>
      </c>
      <c r="AU417" s="15">
        <v>160</v>
      </c>
      <c r="AV417" s="17" t="s">
        <v>79</v>
      </c>
      <c r="AW417" s="17">
        <v>120</v>
      </c>
      <c r="AX417" s="17">
        <v>60</v>
      </c>
      <c r="AY417" s="63">
        <v>160</v>
      </c>
      <c r="AZ417" s="63">
        <v>60</v>
      </c>
      <c r="BA417" s="64" t="s">
        <v>79</v>
      </c>
      <c r="BB417" s="64">
        <v>2</v>
      </c>
      <c r="BC417" s="64" t="s">
        <v>79</v>
      </c>
      <c r="BD417" s="64" t="s">
        <v>1278</v>
      </c>
      <c r="BE417" s="64" t="s">
        <v>662</v>
      </c>
      <c r="BF417" s="64" t="s">
        <v>1246</v>
      </c>
      <c r="BG417" s="64" t="b">
        <v>1</v>
      </c>
    </row>
    <row r="418" spans="22:59" s="5" customFormat="1" ht="12.75">
      <c r="V418" s="12"/>
      <c r="W418" s="12"/>
      <c r="AO418" s="5">
        <v>409</v>
      </c>
      <c r="AP418" s="77" t="s">
        <v>1510</v>
      </c>
      <c r="AQ418" s="14" t="s">
        <v>179</v>
      </c>
      <c r="AR418" s="15" t="s">
        <v>79</v>
      </c>
      <c r="AS418" s="15" t="s">
        <v>79</v>
      </c>
      <c r="AT418" s="16" t="s">
        <v>606</v>
      </c>
      <c r="AU418" s="15">
        <v>160</v>
      </c>
      <c r="AV418" s="17" t="s">
        <v>79</v>
      </c>
      <c r="AW418" s="17">
        <v>24</v>
      </c>
      <c r="AX418" s="17">
        <v>60</v>
      </c>
      <c r="AY418" s="63">
        <v>160</v>
      </c>
      <c r="AZ418" s="63">
        <v>60</v>
      </c>
      <c r="BA418" s="64" t="s">
        <v>79</v>
      </c>
      <c r="BB418" s="64">
        <v>2</v>
      </c>
      <c r="BC418" s="64" t="s">
        <v>79</v>
      </c>
      <c r="BD418" s="64" t="s">
        <v>1275</v>
      </c>
      <c r="BE418" s="64" t="s">
        <v>94</v>
      </c>
      <c r="BF418" s="64" t="s">
        <v>1511</v>
      </c>
      <c r="BG418" s="64" t="b">
        <v>1</v>
      </c>
    </row>
    <row r="419" spans="22:59" s="5" customFormat="1" ht="12.75">
      <c r="V419" s="12"/>
      <c r="W419" s="12"/>
      <c r="AO419" s="5">
        <v>410</v>
      </c>
      <c r="AP419" s="77" t="s">
        <v>1512</v>
      </c>
      <c r="AQ419" s="14" t="s">
        <v>179</v>
      </c>
      <c r="AR419" s="15" t="s">
        <v>79</v>
      </c>
      <c r="AS419" s="15" t="s">
        <v>79</v>
      </c>
      <c r="AT419" s="16" t="s">
        <v>606</v>
      </c>
      <c r="AU419" s="15">
        <v>160</v>
      </c>
      <c r="AV419" s="17" t="s">
        <v>79</v>
      </c>
      <c r="AW419" s="17">
        <v>24</v>
      </c>
      <c r="AX419" s="17">
        <v>60</v>
      </c>
      <c r="AY419" s="63">
        <v>160</v>
      </c>
      <c r="AZ419" s="63">
        <v>60</v>
      </c>
      <c r="BA419" s="64" t="s">
        <v>79</v>
      </c>
      <c r="BB419" s="64">
        <v>2</v>
      </c>
      <c r="BC419" s="64" t="s">
        <v>79</v>
      </c>
      <c r="BD419" s="64" t="s">
        <v>1275</v>
      </c>
      <c r="BE419" s="64" t="s">
        <v>94</v>
      </c>
      <c r="BF419" s="64" t="s">
        <v>1511</v>
      </c>
      <c r="BG419" s="64" t="b">
        <v>1</v>
      </c>
    </row>
    <row r="420" spans="22:59" s="5" customFormat="1" ht="12.75">
      <c r="V420" s="12"/>
      <c r="W420" s="12"/>
      <c r="AO420" s="5">
        <v>411</v>
      </c>
      <c r="AP420" s="77" t="s">
        <v>1305</v>
      </c>
      <c r="AQ420" s="14" t="s">
        <v>179</v>
      </c>
      <c r="AR420" s="15" t="s">
        <v>79</v>
      </c>
      <c r="AS420" s="15" t="s">
        <v>79</v>
      </c>
      <c r="AT420" s="16" t="s">
        <v>606</v>
      </c>
      <c r="AU420" s="15">
        <v>160</v>
      </c>
      <c r="AV420" s="17" t="s">
        <v>79</v>
      </c>
      <c r="AW420" s="17">
        <v>24</v>
      </c>
      <c r="AX420" s="17">
        <v>60</v>
      </c>
      <c r="AY420" s="63">
        <v>160</v>
      </c>
      <c r="AZ420" s="63">
        <v>60</v>
      </c>
      <c r="BA420" s="64" t="s">
        <v>79</v>
      </c>
      <c r="BB420" s="64">
        <v>2</v>
      </c>
      <c r="BC420" s="64" t="s">
        <v>79</v>
      </c>
      <c r="BD420" s="64" t="s">
        <v>1275</v>
      </c>
      <c r="BE420" s="64" t="s">
        <v>1305</v>
      </c>
      <c r="BF420" s="64" t="s">
        <v>79</v>
      </c>
      <c r="BG420" s="64" t="b">
        <v>1</v>
      </c>
    </row>
    <row r="421" spans="22:59" s="5" customFormat="1" ht="12.75">
      <c r="V421" s="12"/>
      <c r="W421" s="12"/>
      <c r="AO421" s="5">
        <v>412</v>
      </c>
      <c r="AP421" s="77" t="s">
        <v>1306</v>
      </c>
      <c r="AQ421" s="14" t="s">
        <v>179</v>
      </c>
      <c r="AR421" s="15" t="s">
        <v>79</v>
      </c>
      <c r="AS421" s="15" t="s">
        <v>79</v>
      </c>
      <c r="AT421" s="16" t="s">
        <v>606</v>
      </c>
      <c r="AU421" s="15">
        <v>90</v>
      </c>
      <c r="AV421" s="17" t="s">
        <v>79</v>
      </c>
      <c r="AW421" s="17">
        <v>24</v>
      </c>
      <c r="AX421" s="17">
        <v>60</v>
      </c>
      <c r="AY421" s="63">
        <v>90</v>
      </c>
      <c r="AZ421" s="63">
        <v>30</v>
      </c>
      <c r="BA421" s="64" t="s">
        <v>79</v>
      </c>
      <c r="BB421" s="64">
        <v>2</v>
      </c>
      <c r="BC421" s="64" t="s">
        <v>79</v>
      </c>
      <c r="BD421" s="64" t="s">
        <v>1275</v>
      </c>
      <c r="BE421" s="64" t="s">
        <v>94</v>
      </c>
      <c r="BF421" s="64" t="s">
        <v>79</v>
      </c>
      <c r="BG421" s="64" t="b">
        <v>1</v>
      </c>
    </row>
    <row r="422" spans="22:59" s="5" customFormat="1" ht="12.75">
      <c r="V422" s="12"/>
      <c r="W422" s="12"/>
      <c r="AO422" s="5">
        <v>413</v>
      </c>
      <c r="AP422" s="77" t="s">
        <v>1513</v>
      </c>
      <c r="AQ422" s="14" t="s">
        <v>179</v>
      </c>
      <c r="AR422" s="15" t="s">
        <v>79</v>
      </c>
      <c r="AS422" s="15" t="s">
        <v>93</v>
      </c>
      <c r="AT422" s="16" t="s">
        <v>606</v>
      </c>
      <c r="AU422" s="15">
        <v>90</v>
      </c>
      <c r="AV422" s="17">
        <v>25</v>
      </c>
      <c r="AW422" s="17">
        <v>24</v>
      </c>
      <c r="AX422" s="17">
        <v>60</v>
      </c>
      <c r="AY422" s="63">
        <v>90</v>
      </c>
      <c r="AZ422" s="63">
        <v>30</v>
      </c>
      <c r="BA422" s="64">
        <v>1</v>
      </c>
      <c r="BB422" s="64">
        <v>2</v>
      </c>
      <c r="BC422" s="64" t="s">
        <v>79</v>
      </c>
      <c r="BD422" s="64" t="s">
        <v>1275</v>
      </c>
      <c r="BE422" s="64" t="s">
        <v>94</v>
      </c>
      <c r="BF422" s="64" t="s">
        <v>1227</v>
      </c>
      <c r="BG422" s="64" t="b">
        <v>1</v>
      </c>
    </row>
    <row r="423" spans="22:59" s="5" customFormat="1" ht="12.75">
      <c r="V423" s="12"/>
      <c r="W423" s="12"/>
      <c r="AO423" s="5">
        <v>414</v>
      </c>
      <c r="AP423" s="77" t="s">
        <v>664</v>
      </c>
      <c r="AQ423" s="14" t="s">
        <v>179</v>
      </c>
      <c r="AR423" s="15" t="s">
        <v>109</v>
      </c>
      <c r="AS423" s="15" t="s">
        <v>132</v>
      </c>
      <c r="AT423" s="16" t="s">
        <v>606</v>
      </c>
      <c r="AU423" s="15">
        <v>90</v>
      </c>
      <c r="AV423" s="17" t="s">
        <v>79</v>
      </c>
      <c r="AW423" s="17">
        <v>120</v>
      </c>
      <c r="AX423" s="17">
        <v>60</v>
      </c>
      <c r="AY423" s="63">
        <v>90</v>
      </c>
      <c r="AZ423" s="63">
        <v>30</v>
      </c>
      <c r="BA423" s="64">
        <v>2</v>
      </c>
      <c r="BB423" s="64">
        <v>2</v>
      </c>
      <c r="BC423" s="64" t="s">
        <v>79</v>
      </c>
      <c r="BD423" s="64" t="s">
        <v>1278</v>
      </c>
      <c r="BE423" s="64" t="s">
        <v>664</v>
      </c>
      <c r="BF423" s="64" t="s">
        <v>1246</v>
      </c>
      <c r="BG423" s="64" t="b">
        <v>1</v>
      </c>
    </row>
    <row r="424" spans="22:59" s="5" customFormat="1" ht="12.75">
      <c r="V424" s="12"/>
      <c r="W424" s="12"/>
      <c r="AO424" s="5">
        <v>415</v>
      </c>
      <c r="AP424" s="77" t="s">
        <v>666</v>
      </c>
      <c r="AQ424" s="14" t="s">
        <v>179</v>
      </c>
      <c r="AR424" s="15" t="s">
        <v>109</v>
      </c>
      <c r="AS424" s="15" t="s">
        <v>132</v>
      </c>
      <c r="AT424" s="16" t="s">
        <v>606</v>
      </c>
      <c r="AU424" s="15">
        <v>160</v>
      </c>
      <c r="AV424" s="17" t="s">
        <v>79</v>
      </c>
      <c r="AW424" s="17">
        <v>120</v>
      </c>
      <c r="AX424" s="17">
        <v>60</v>
      </c>
      <c r="AY424" s="63">
        <v>160</v>
      </c>
      <c r="AZ424" s="63">
        <v>60</v>
      </c>
      <c r="BA424" s="64">
        <v>2</v>
      </c>
      <c r="BB424" s="64">
        <v>2</v>
      </c>
      <c r="BC424" s="64" t="s">
        <v>79</v>
      </c>
      <c r="BD424" s="64" t="s">
        <v>1278</v>
      </c>
      <c r="BE424" s="64" t="s">
        <v>666</v>
      </c>
      <c r="BF424" s="64" t="s">
        <v>1246</v>
      </c>
      <c r="BG424" s="64" t="b">
        <v>1</v>
      </c>
    </row>
    <row r="425" spans="22:59" s="5" customFormat="1" ht="12.75">
      <c r="V425" s="12"/>
      <c r="W425" s="12"/>
      <c r="AO425" s="5">
        <v>416</v>
      </c>
      <c r="AP425" s="77" t="s">
        <v>1514</v>
      </c>
      <c r="AQ425" s="14" t="s">
        <v>179</v>
      </c>
      <c r="AR425" s="15" t="s">
        <v>79</v>
      </c>
      <c r="AS425" s="15" t="s">
        <v>132</v>
      </c>
      <c r="AT425" s="16" t="s">
        <v>606</v>
      </c>
      <c r="AU425" s="15">
        <v>160</v>
      </c>
      <c r="AV425" s="17" t="s">
        <v>79</v>
      </c>
      <c r="AW425" s="17">
        <v>24</v>
      </c>
      <c r="AX425" s="17">
        <v>60</v>
      </c>
      <c r="AY425" s="63">
        <v>160</v>
      </c>
      <c r="AZ425" s="63">
        <v>60</v>
      </c>
      <c r="BA425" s="64">
        <v>2</v>
      </c>
      <c r="BB425" s="64">
        <v>2</v>
      </c>
      <c r="BC425" s="64" t="s">
        <v>79</v>
      </c>
      <c r="BD425" s="64" t="s">
        <v>1275</v>
      </c>
      <c r="BE425" s="64" t="s">
        <v>94</v>
      </c>
      <c r="BF425" s="64" t="s">
        <v>79</v>
      </c>
      <c r="BG425" s="64" t="b">
        <v>1</v>
      </c>
    </row>
    <row r="426" spans="22:59" s="5" customFormat="1" ht="12.75">
      <c r="V426" s="12"/>
      <c r="W426" s="12"/>
      <c r="AO426" s="5">
        <v>417</v>
      </c>
      <c r="AP426" s="77" t="s">
        <v>1515</v>
      </c>
      <c r="AQ426" s="14" t="s">
        <v>179</v>
      </c>
      <c r="AR426" s="15" t="s">
        <v>79</v>
      </c>
      <c r="AS426" s="15" t="s">
        <v>132</v>
      </c>
      <c r="AT426" s="16" t="s">
        <v>606</v>
      </c>
      <c r="AU426" s="15">
        <v>160</v>
      </c>
      <c r="AV426" s="17" t="s">
        <v>79</v>
      </c>
      <c r="AW426" s="17">
        <v>24</v>
      </c>
      <c r="AX426" s="17">
        <v>60</v>
      </c>
      <c r="AY426" s="63">
        <v>160</v>
      </c>
      <c r="AZ426" s="63">
        <v>60</v>
      </c>
      <c r="BA426" s="64">
        <v>2</v>
      </c>
      <c r="BB426" s="64">
        <v>2</v>
      </c>
      <c r="BC426" s="64" t="s">
        <v>79</v>
      </c>
      <c r="BD426" s="64" t="s">
        <v>1275</v>
      </c>
      <c r="BE426" s="64" t="s">
        <v>94</v>
      </c>
      <c r="BF426" s="64" t="s">
        <v>79</v>
      </c>
      <c r="BG426" s="64" t="b">
        <v>1</v>
      </c>
    </row>
    <row r="427" spans="22:59" s="5" customFormat="1" ht="12.75">
      <c r="V427" s="12"/>
      <c r="W427" s="12"/>
      <c r="AO427" s="5">
        <v>418</v>
      </c>
      <c r="AP427" s="77" t="s">
        <v>668</v>
      </c>
      <c r="AQ427" s="14" t="s">
        <v>179</v>
      </c>
      <c r="AR427" s="15" t="s">
        <v>109</v>
      </c>
      <c r="AS427" s="15" t="s">
        <v>132</v>
      </c>
      <c r="AT427" s="16" t="s">
        <v>606</v>
      </c>
      <c r="AU427" s="15">
        <v>90</v>
      </c>
      <c r="AV427" s="17" t="s">
        <v>79</v>
      </c>
      <c r="AW427" s="17">
        <v>120</v>
      </c>
      <c r="AX427" s="17">
        <v>60</v>
      </c>
      <c r="AY427" s="63">
        <v>90</v>
      </c>
      <c r="AZ427" s="63">
        <v>30</v>
      </c>
      <c r="BA427" s="64">
        <v>2</v>
      </c>
      <c r="BB427" s="64">
        <v>2</v>
      </c>
      <c r="BC427" s="64" t="s">
        <v>79</v>
      </c>
      <c r="BD427" s="64" t="s">
        <v>1278</v>
      </c>
      <c r="BE427" s="64" t="s">
        <v>668</v>
      </c>
      <c r="BF427" s="64" t="s">
        <v>1280</v>
      </c>
      <c r="BG427" s="64" t="b">
        <v>1</v>
      </c>
    </row>
    <row r="428" spans="22:59" s="5" customFormat="1" ht="12.75">
      <c r="V428" s="12"/>
      <c r="W428" s="12"/>
      <c r="AO428" s="5">
        <v>419</v>
      </c>
      <c r="AP428" s="77" t="s">
        <v>199</v>
      </c>
      <c r="AQ428" s="14" t="s">
        <v>179</v>
      </c>
      <c r="AR428" s="15" t="s">
        <v>109</v>
      </c>
      <c r="AS428" s="15" t="s">
        <v>132</v>
      </c>
      <c r="AT428" s="16" t="s">
        <v>606</v>
      </c>
      <c r="AU428" s="15">
        <v>160</v>
      </c>
      <c r="AV428" s="17" t="s">
        <v>79</v>
      </c>
      <c r="AW428" s="17">
        <v>120</v>
      </c>
      <c r="AX428" s="17">
        <v>60</v>
      </c>
      <c r="AY428" s="63">
        <v>160</v>
      </c>
      <c r="AZ428" s="63">
        <v>60</v>
      </c>
      <c r="BA428" s="64">
        <v>2</v>
      </c>
      <c r="BB428" s="64">
        <v>2</v>
      </c>
      <c r="BC428" s="64" t="s">
        <v>79</v>
      </c>
      <c r="BD428" s="64" t="s">
        <v>1278</v>
      </c>
      <c r="BE428" s="64" t="s">
        <v>199</v>
      </c>
      <c r="BF428" s="64" t="s">
        <v>1280</v>
      </c>
      <c r="BG428" s="64" t="b">
        <v>1</v>
      </c>
    </row>
    <row r="429" spans="22:59" s="5" customFormat="1" ht="12.75">
      <c r="V429" s="12"/>
      <c r="W429" s="12"/>
      <c r="AO429" s="5">
        <v>420</v>
      </c>
      <c r="AP429" s="77" t="s">
        <v>1307</v>
      </c>
      <c r="AQ429" s="14" t="s">
        <v>179</v>
      </c>
      <c r="AR429" s="15" t="s">
        <v>79</v>
      </c>
      <c r="AS429" s="15" t="s">
        <v>79</v>
      </c>
      <c r="AT429" s="16" t="s">
        <v>606</v>
      </c>
      <c r="AU429" s="15">
        <v>160</v>
      </c>
      <c r="AV429" s="17" t="s">
        <v>79</v>
      </c>
      <c r="AW429" s="17">
        <v>24</v>
      </c>
      <c r="AX429" s="17">
        <v>60</v>
      </c>
      <c r="AY429" s="63">
        <v>160</v>
      </c>
      <c r="AZ429" s="63">
        <v>60</v>
      </c>
      <c r="BA429" s="64" t="s">
        <v>79</v>
      </c>
      <c r="BB429" s="64">
        <v>2</v>
      </c>
      <c r="BC429" s="64" t="s">
        <v>79</v>
      </c>
      <c r="BD429" s="64" t="s">
        <v>1275</v>
      </c>
      <c r="BE429" s="64" t="s">
        <v>1305</v>
      </c>
      <c r="BF429" s="64" t="s">
        <v>79</v>
      </c>
      <c r="BG429" s="64" t="b">
        <v>1</v>
      </c>
    </row>
    <row r="430" spans="22:59" s="5" customFormat="1" ht="12.75">
      <c r="V430" s="12"/>
      <c r="W430" s="12"/>
      <c r="AO430" s="5">
        <v>421</v>
      </c>
      <c r="AP430" s="77" t="s">
        <v>1516</v>
      </c>
      <c r="AQ430" s="14" t="s">
        <v>156</v>
      </c>
      <c r="AR430" s="15" t="s">
        <v>109</v>
      </c>
      <c r="AS430" s="15" t="s">
        <v>79</v>
      </c>
      <c r="AT430" s="16" t="s">
        <v>606</v>
      </c>
      <c r="AU430" s="15">
        <v>90</v>
      </c>
      <c r="AV430" s="17" t="s">
        <v>79</v>
      </c>
      <c r="AW430" s="17">
        <v>120</v>
      </c>
      <c r="AX430" s="17">
        <v>300</v>
      </c>
      <c r="AY430" s="63">
        <v>90</v>
      </c>
      <c r="AZ430" s="63">
        <v>60</v>
      </c>
      <c r="BA430" s="64" t="s">
        <v>79</v>
      </c>
      <c r="BB430" s="64">
        <v>2</v>
      </c>
      <c r="BC430" s="64" t="s">
        <v>79</v>
      </c>
      <c r="BD430" s="64" t="s">
        <v>1278</v>
      </c>
      <c r="BE430" s="64" t="s">
        <v>1310</v>
      </c>
      <c r="BF430" s="64" t="s">
        <v>1246</v>
      </c>
      <c r="BG430" s="64" t="b">
        <v>1</v>
      </c>
    </row>
    <row r="431" spans="22:59" s="5" customFormat="1" ht="12.75">
      <c r="V431" s="12"/>
      <c r="W431" s="12"/>
      <c r="AO431" s="5">
        <v>422</v>
      </c>
      <c r="AP431" s="77" t="s">
        <v>1308</v>
      </c>
      <c r="AQ431" s="14" t="s">
        <v>156</v>
      </c>
      <c r="AR431" s="15" t="s">
        <v>79</v>
      </c>
      <c r="AS431" s="15" t="s">
        <v>79</v>
      </c>
      <c r="AT431" s="16" t="s">
        <v>606</v>
      </c>
      <c r="AU431" s="15">
        <v>160</v>
      </c>
      <c r="AV431" s="17" t="s">
        <v>79</v>
      </c>
      <c r="AW431" s="17">
        <v>24</v>
      </c>
      <c r="AX431" s="17">
        <v>300</v>
      </c>
      <c r="AY431" s="63">
        <v>160</v>
      </c>
      <c r="AZ431" s="63">
        <v>120</v>
      </c>
      <c r="BA431" s="64" t="s">
        <v>79</v>
      </c>
      <c r="BB431" s="64">
        <v>2</v>
      </c>
      <c r="BC431" s="64" t="s">
        <v>79</v>
      </c>
      <c r="BD431" s="64" t="s">
        <v>1275</v>
      </c>
      <c r="BE431" s="64" t="s">
        <v>1308</v>
      </c>
      <c r="BF431" s="64" t="s">
        <v>79</v>
      </c>
      <c r="BG431" s="64" t="b">
        <v>1</v>
      </c>
    </row>
    <row r="432" spans="22:59" s="5" customFormat="1" ht="12.75">
      <c r="V432" s="12"/>
      <c r="W432" s="12"/>
      <c r="AO432" s="5">
        <v>423</v>
      </c>
      <c r="AP432" s="77" t="s">
        <v>1309</v>
      </c>
      <c r="AQ432" s="14" t="s">
        <v>156</v>
      </c>
      <c r="AR432" s="15" t="s">
        <v>79</v>
      </c>
      <c r="AS432" s="15" t="s">
        <v>79</v>
      </c>
      <c r="AT432" s="16" t="s">
        <v>606</v>
      </c>
      <c r="AU432" s="15">
        <v>160</v>
      </c>
      <c r="AV432" s="17" t="s">
        <v>79</v>
      </c>
      <c r="AW432" s="17">
        <v>24</v>
      </c>
      <c r="AX432" s="17">
        <v>300</v>
      </c>
      <c r="AY432" s="63">
        <v>160</v>
      </c>
      <c r="AZ432" s="63">
        <v>120</v>
      </c>
      <c r="BA432" s="64" t="s">
        <v>79</v>
      </c>
      <c r="BB432" s="64">
        <v>2</v>
      </c>
      <c r="BC432" s="64" t="s">
        <v>79</v>
      </c>
      <c r="BD432" s="64" t="s">
        <v>1275</v>
      </c>
      <c r="BE432" s="64" t="s">
        <v>1308</v>
      </c>
      <c r="BF432" s="64" t="s">
        <v>79</v>
      </c>
      <c r="BG432" s="64" t="b">
        <v>1</v>
      </c>
    </row>
    <row r="433" spans="22:59" s="5" customFormat="1" ht="12.75">
      <c r="V433" s="12"/>
      <c r="W433" s="12"/>
      <c r="AO433" s="5">
        <v>424</v>
      </c>
      <c r="AP433" s="77" t="s">
        <v>1310</v>
      </c>
      <c r="AQ433" s="14" t="s">
        <v>156</v>
      </c>
      <c r="AR433" s="15" t="s">
        <v>109</v>
      </c>
      <c r="AS433" s="15" t="s">
        <v>132</v>
      </c>
      <c r="AT433" s="16" t="s">
        <v>606</v>
      </c>
      <c r="AU433" s="15">
        <v>90</v>
      </c>
      <c r="AV433" s="17" t="s">
        <v>79</v>
      </c>
      <c r="AW433" s="17">
        <v>120</v>
      </c>
      <c r="AX433" s="17">
        <v>300</v>
      </c>
      <c r="AY433" s="63">
        <v>90</v>
      </c>
      <c r="AZ433" s="63">
        <v>60</v>
      </c>
      <c r="BA433" s="64">
        <v>2</v>
      </c>
      <c r="BB433" s="64">
        <v>2</v>
      </c>
      <c r="BC433" s="64" t="s">
        <v>79</v>
      </c>
      <c r="BD433" s="64" t="s">
        <v>1278</v>
      </c>
      <c r="BE433" s="64" t="s">
        <v>1310</v>
      </c>
      <c r="BF433" s="64" t="s">
        <v>1280</v>
      </c>
      <c r="BG433" s="64" t="b">
        <v>1</v>
      </c>
    </row>
    <row r="434" spans="22:59" s="5" customFormat="1" ht="12.75">
      <c r="V434" s="12"/>
      <c r="W434" s="12"/>
      <c r="AO434" s="5">
        <v>425</v>
      </c>
      <c r="AP434" s="77" t="s">
        <v>525</v>
      </c>
      <c r="AQ434" s="14" t="s">
        <v>79</v>
      </c>
      <c r="AR434" s="15" t="s">
        <v>79</v>
      </c>
      <c r="AS434" s="15" t="s">
        <v>79</v>
      </c>
      <c r="AT434" s="16" t="s">
        <v>79</v>
      </c>
      <c r="AU434" s="15" t="s">
        <v>79</v>
      </c>
      <c r="AV434" s="17" t="s">
        <v>79</v>
      </c>
      <c r="AW434" s="17">
        <v>120</v>
      </c>
      <c r="AX434" s="17">
        <v>35</v>
      </c>
      <c r="AY434" s="4">
        <v>90</v>
      </c>
      <c r="AZ434" s="4">
        <v>30</v>
      </c>
      <c r="BA434" s="5" t="s">
        <v>79</v>
      </c>
      <c r="BB434" s="5" t="s">
        <v>79</v>
      </c>
      <c r="BC434" s="5" t="s">
        <v>79</v>
      </c>
      <c r="BD434" s="5" t="s">
        <v>526</v>
      </c>
      <c r="BE434" s="5" t="s">
        <v>527</v>
      </c>
      <c r="BF434" s="5" t="s">
        <v>528</v>
      </c>
      <c r="BG434" s="5" t="b">
        <v>0</v>
      </c>
    </row>
    <row r="435" spans="22:59" s="5" customFormat="1" ht="12.75">
      <c r="V435" s="12"/>
      <c r="W435" s="12"/>
      <c r="AO435" s="5">
        <v>426</v>
      </c>
      <c r="AP435" s="77" t="s">
        <v>529</v>
      </c>
      <c r="AQ435" s="14" t="s">
        <v>79</v>
      </c>
      <c r="AR435" s="15" t="s">
        <v>79</v>
      </c>
      <c r="AS435" s="15" t="s">
        <v>79</v>
      </c>
      <c r="AT435" s="16" t="s">
        <v>79</v>
      </c>
      <c r="AU435" s="15" t="s">
        <v>79</v>
      </c>
      <c r="AV435" s="17" t="s">
        <v>79</v>
      </c>
      <c r="AW435" s="17">
        <v>120</v>
      </c>
      <c r="AX435" s="17">
        <v>35</v>
      </c>
      <c r="AY435" s="4">
        <v>90</v>
      </c>
      <c r="AZ435" s="4">
        <v>30</v>
      </c>
      <c r="BA435" s="5" t="s">
        <v>79</v>
      </c>
      <c r="BB435" s="5" t="s">
        <v>79</v>
      </c>
      <c r="BC435" s="5" t="s">
        <v>79</v>
      </c>
      <c r="BD435" s="5" t="s">
        <v>526</v>
      </c>
      <c r="BE435" s="5" t="s">
        <v>527</v>
      </c>
      <c r="BF435" s="5" t="s">
        <v>528</v>
      </c>
      <c r="BG435" s="5" t="b">
        <v>0</v>
      </c>
    </row>
    <row r="436" spans="22:59" s="5" customFormat="1" ht="12.75">
      <c r="V436" s="12"/>
      <c r="W436" s="12"/>
      <c r="AO436" s="5">
        <v>427</v>
      </c>
      <c r="AP436" s="77" t="s">
        <v>530</v>
      </c>
      <c r="AQ436" s="14" t="s">
        <v>79</v>
      </c>
      <c r="AR436" s="15" t="s">
        <v>79</v>
      </c>
      <c r="AS436" s="15" t="s">
        <v>79</v>
      </c>
      <c r="AT436" s="16" t="s">
        <v>79</v>
      </c>
      <c r="AU436" s="15" t="s">
        <v>79</v>
      </c>
      <c r="AV436" s="17" t="s">
        <v>79</v>
      </c>
      <c r="AW436" s="17">
        <v>120</v>
      </c>
      <c r="AX436" s="17">
        <v>35</v>
      </c>
      <c r="AY436" s="4">
        <v>90</v>
      </c>
      <c r="AZ436" s="4">
        <v>30</v>
      </c>
      <c r="BA436" s="5" t="s">
        <v>79</v>
      </c>
      <c r="BB436" s="5" t="s">
        <v>79</v>
      </c>
      <c r="BC436" s="5" t="s">
        <v>79</v>
      </c>
      <c r="BD436" s="5" t="s">
        <v>526</v>
      </c>
      <c r="BE436" s="5" t="s">
        <v>527</v>
      </c>
      <c r="BF436" s="5" t="s">
        <v>528</v>
      </c>
      <c r="BG436" s="5" t="b">
        <v>0</v>
      </c>
    </row>
    <row r="437" spans="22:59" s="5" customFormat="1" ht="12.75">
      <c r="V437" s="12"/>
      <c r="W437" s="12"/>
      <c r="AO437" s="5">
        <v>428</v>
      </c>
      <c r="AP437" s="77" t="s">
        <v>531</v>
      </c>
      <c r="AQ437" s="14" t="s">
        <v>79</v>
      </c>
      <c r="AR437" s="15" t="s">
        <v>79</v>
      </c>
      <c r="AS437" s="15" t="s">
        <v>79</v>
      </c>
      <c r="AT437" s="16" t="s">
        <v>79</v>
      </c>
      <c r="AU437" s="15" t="s">
        <v>79</v>
      </c>
      <c r="AV437" s="17" t="s">
        <v>79</v>
      </c>
      <c r="AW437" s="17">
        <v>120</v>
      </c>
      <c r="AX437" s="17">
        <v>35</v>
      </c>
      <c r="AY437" s="4">
        <v>90</v>
      </c>
      <c r="AZ437" s="4">
        <v>28</v>
      </c>
      <c r="BA437" s="5" t="s">
        <v>79</v>
      </c>
      <c r="BB437" s="5" t="s">
        <v>79</v>
      </c>
      <c r="BC437" s="5" t="s">
        <v>79</v>
      </c>
      <c r="BD437" s="5" t="s">
        <v>526</v>
      </c>
      <c r="BE437" s="5" t="s">
        <v>532</v>
      </c>
      <c r="BF437" s="5" t="s">
        <v>528</v>
      </c>
      <c r="BG437" s="5" t="b">
        <v>0</v>
      </c>
    </row>
    <row r="438" spans="22:59" s="5" customFormat="1" ht="12.75">
      <c r="V438" s="12"/>
      <c r="W438" s="12"/>
      <c r="AO438" s="5">
        <v>429</v>
      </c>
      <c r="AP438" s="77" t="s">
        <v>533</v>
      </c>
      <c r="AQ438" s="14" t="s">
        <v>79</v>
      </c>
      <c r="AR438" s="15" t="s">
        <v>79</v>
      </c>
      <c r="AS438" s="15" t="s">
        <v>79</v>
      </c>
      <c r="AT438" s="16" t="s">
        <v>79</v>
      </c>
      <c r="AU438" s="15" t="s">
        <v>79</v>
      </c>
      <c r="AV438" s="17" t="s">
        <v>79</v>
      </c>
      <c r="AW438" s="17">
        <v>240</v>
      </c>
      <c r="AX438" s="17">
        <v>35</v>
      </c>
      <c r="AY438" s="4">
        <v>90</v>
      </c>
      <c r="AZ438" s="4">
        <v>28</v>
      </c>
      <c r="BA438" s="5" t="s">
        <v>79</v>
      </c>
      <c r="BB438" s="5" t="s">
        <v>79</v>
      </c>
      <c r="BC438" s="5" t="s">
        <v>79</v>
      </c>
      <c r="BD438" s="5" t="s">
        <v>526</v>
      </c>
      <c r="BE438" s="5" t="s">
        <v>532</v>
      </c>
      <c r="BF438" s="5" t="s">
        <v>528</v>
      </c>
      <c r="BG438" s="5" t="b">
        <v>0</v>
      </c>
    </row>
    <row r="439" spans="22:59" s="5" customFormat="1" ht="12.75">
      <c r="V439" s="12"/>
      <c r="W439" s="12"/>
      <c r="AO439" s="5">
        <v>430</v>
      </c>
      <c r="AP439" s="77" t="s">
        <v>534</v>
      </c>
      <c r="AQ439" s="14" t="s">
        <v>79</v>
      </c>
      <c r="AR439" s="15" t="s">
        <v>79</v>
      </c>
      <c r="AS439" s="15" t="s">
        <v>79</v>
      </c>
      <c r="AT439" s="16" t="s">
        <v>79</v>
      </c>
      <c r="AU439" s="15" t="s">
        <v>79</v>
      </c>
      <c r="AV439" s="17" t="s">
        <v>79</v>
      </c>
      <c r="AW439" s="17">
        <v>24</v>
      </c>
      <c r="AX439" s="17">
        <v>35</v>
      </c>
      <c r="AY439" s="4">
        <v>90</v>
      </c>
      <c r="AZ439" s="4">
        <v>28</v>
      </c>
      <c r="BA439" s="5" t="s">
        <v>79</v>
      </c>
      <c r="BB439" s="5" t="s">
        <v>79</v>
      </c>
      <c r="BC439" s="5" t="s">
        <v>79</v>
      </c>
      <c r="BD439" s="5" t="s">
        <v>526</v>
      </c>
      <c r="BE439" s="5" t="s">
        <v>532</v>
      </c>
      <c r="BF439" s="5" t="s">
        <v>528</v>
      </c>
      <c r="BG439" s="5" t="b">
        <v>0</v>
      </c>
    </row>
    <row r="440" spans="22:59" s="5" customFormat="1" ht="12.75">
      <c r="V440" s="12"/>
      <c r="W440" s="12"/>
      <c r="AO440" s="5">
        <v>431</v>
      </c>
      <c r="AP440" s="77" t="s">
        <v>535</v>
      </c>
      <c r="AQ440" s="14" t="s">
        <v>79</v>
      </c>
      <c r="AR440" s="15" t="s">
        <v>79</v>
      </c>
      <c r="AS440" s="15" t="s">
        <v>79</v>
      </c>
      <c r="AT440" s="16" t="s">
        <v>79</v>
      </c>
      <c r="AU440" s="15" t="s">
        <v>79</v>
      </c>
      <c r="AV440" s="17" t="s">
        <v>79</v>
      </c>
      <c r="AW440" s="17">
        <v>240</v>
      </c>
      <c r="AX440" s="17">
        <v>35</v>
      </c>
      <c r="AY440" s="4">
        <v>160</v>
      </c>
      <c r="AZ440" s="4">
        <v>50</v>
      </c>
      <c r="BA440" s="5" t="s">
        <v>79</v>
      </c>
      <c r="BB440" s="5" t="s">
        <v>79</v>
      </c>
      <c r="BC440" s="5" t="s">
        <v>79</v>
      </c>
      <c r="BD440" s="5" t="s">
        <v>526</v>
      </c>
      <c r="BE440" s="5" t="s">
        <v>536</v>
      </c>
      <c r="BF440" s="5" t="s">
        <v>528</v>
      </c>
      <c r="BG440" s="5" t="b">
        <v>0</v>
      </c>
    </row>
    <row r="441" spans="22:59" s="5" customFormat="1" ht="12.75">
      <c r="V441" s="12"/>
      <c r="W441" s="12"/>
      <c r="AO441" s="5">
        <v>432</v>
      </c>
      <c r="AP441" s="77" t="s">
        <v>537</v>
      </c>
      <c r="AQ441" s="14" t="s">
        <v>79</v>
      </c>
      <c r="AR441" s="15" t="s">
        <v>79</v>
      </c>
      <c r="AS441" s="15" t="s">
        <v>79</v>
      </c>
      <c r="AT441" s="16" t="s">
        <v>79</v>
      </c>
      <c r="AU441" s="15" t="s">
        <v>79</v>
      </c>
      <c r="AV441" s="17" t="s">
        <v>79</v>
      </c>
      <c r="AW441" s="17">
        <v>120</v>
      </c>
      <c r="AX441" s="17">
        <v>35</v>
      </c>
      <c r="AY441" s="4">
        <v>160</v>
      </c>
      <c r="AZ441" s="4">
        <v>50</v>
      </c>
      <c r="BA441" s="5" t="s">
        <v>79</v>
      </c>
      <c r="BB441" s="5" t="s">
        <v>79</v>
      </c>
      <c r="BC441" s="5" t="s">
        <v>79</v>
      </c>
      <c r="BD441" s="5" t="s">
        <v>526</v>
      </c>
      <c r="BE441" s="5" t="s">
        <v>536</v>
      </c>
      <c r="BF441" s="5" t="s">
        <v>528</v>
      </c>
      <c r="BG441" s="5" t="b">
        <v>0</v>
      </c>
    </row>
    <row r="442" spans="22:59" s="5" customFormat="1" ht="12.75">
      <c r="V442" s="12"/>
      <c r="W442" s="12"/>
      <c r="AO442" s="5">
        <v>433</v>
      </c>
      <c r="AP442" s="77" t="s">
        <v>538</v>
      </c>
      <c r="AQ442" s="14" t="s">
        <v>79</v>
      </c>
      <c r="AR442" s="15" t="s">
        <v>79</v>
      </c>
      <c r="AS442" s="15" t="s">
        <v>79</v>
      </c>
      <c r="AT442" s="16" t="s">
        <v>79</v>
      </c>
      <c r="AU442" s="15" t="s">
        <v>79</v>
      </c>
      <c r="AV442" s="17" t="s">
        <v>79</v>
      </c>
      <c r="AW442" s="17">
        <v>120</v>
      </c>
      <c r="AX442" s="17">
        <v>35</v>
      </c>
      <c r="AY442" s="4">
        <v>90</v>
      </c>
      <c r="AZ442" s="4">
        <v>28</v>
      </c>
      <c r="BA442" s="5" t="s">
        <v>79</v>
      </c>
      <c r="BB442" s="5" t="s">
        <v>79</v>
      </c>
      <c r="BC442" s="5" t="s">
        <v>79</v>
      </c>
      <c r="BD442" s="5" t="s">
        <v>526</v>
      </c>
      <c r="BE442" s="5" t="s">
        <v>539</v>
      </c>
      <c r="BF442" s="5" t="s">
        <v>528</v>
      </c>
      <c r="BG442" s="5" t="b">
        <v>0</v>
      </c>
    </row>
    <row r="443" spans="22:59" s="5" customFormat="1" ht="12.75">
      <c r="V443" s="12"/>
      <c r="W443" s="12"/>
      <c r="AO443" s="5">
        <v>434</v>
      </c>
      <c r="AP443" s="77" t="s">
        <v>540</v>
      </c>
      <c r="AQ443" s="14" t="s">
        <v>79</v>
      </c>
      <c r="AR443" s="15" t="s">
        <v>79</v>
      </c>
      <c r="AS443" s="15" t="s">
        <v>79</v>
      </c>
      <c r="AT443" s="16" t="s">
        <v>79</v>
      </c>
      <c r="AU443" s="15" t="s">
        <v>79</v>
      </c>
      <c r="AV443" s="17" t="s">
        <v>79</v>
      </c>
      <c r="AW443" s="17">
        <v>120</v>
      </c>
      <c r="AX443" s="17">
        <v>35</v>
      </c>
      <c r="AY443" s="4">
        <v>90</v>
      </c>
      <c r="AZ443" s="4">
        <v>28</v>
      </c>
      <c r="BA443" s="5" t="s">
        <v>79</v>
      </c>
      <c r="BB443" s="5" t="s">
        <v>79</v>
      </c>
      <c r="BC443" s="5" t="s">
        <v>79</v>
      </c>
      <c r="BD443" s="5" t="s">
        <v>526</v>
      </c>
      <c r="BE443" s="5" t="s">
        <v>539</v>
      </c>
      <c r="BF443" s="5" t="s">
        <v>528</v>
      </c>
      <c r="BG443" s="5" t="b">
        <v>0</v>
      </c>
    </row>
    <row r="444" spans="22:59" s="5" customFormat="1" ht="12.75">
      <c r="V444" s="12"/>
      <c r="W444" s="12"/>
      <c r="AO444" s="5">
        <v>435</v>
      </c>
      <c r="AP444" s="77" t="s">
        <v>541</v>
      </c>
      <c r="AQ444" s="14" t="s">
        <v>79</v>
      </c>
      <c r="AR444" s="15" t="s">
        <v>79</v>
      </c>
      <c r="AS444" s="15" t="s">
        <v>79</v>
      </c>
      <c r="AT444" s="16" t="s">
        <v>79</v>
      </c>
      <c r="AU444" s="15" t="s">
        <v>79</v>
      </c>
      <c r="AV444" s="17" t="s">
        <v>79</v>
      </c>
      <c r="AW444" s="17">
        <v>120</v>
      </c>
      <c r="AX444" s="17">
        <v>35</v>
      </c>
      <c r="AY444" s="4">
        <v>90</v>
      </c>
      <c r="AZ444" s="4">
        <v>28</v>
      </c>
      <c r="BA444" s="5" t="s">
        <v>79</v>
      </c>
      <c r="BB444" s="5" t="s">
        <v>79</v>
      </c>
      <c r="BC444" s="5" t="s">
        <v>79</v>
      </c>
      <c r="BD444" s="5" t="s">
        <v>526</v>
      </c>
      <c r="BE444" s="5" t="s">
        <v>542</v>
      </c>
      <c r="BF444" s="5" t="s">
        <v>528</v>
      </c>
      <c r="BG444" s="5" t="b">
        <v>0</v>
      </c>
    </row>
    <row r="445" spans="22:59" s="5" customFormat="1" ht="12.75">
      <c r="V445" s="12"/>
      <c r="W445" s="12"/>
      <c r="AO445" s="5">
        <v>436</v>
      </c>
      <c r="AP445" s="77" t="s">
        <v>543</v>
      </c>
      <c r="AQ445" s="14" t="s">
        <v>188</v>
      </c>
      <c r="AR445" s="15" t="s">
        <v>109</v>
      </c>
      <c r="AS445" s="15" t="s">
        <v>79</v>
      </c>
      <c r="AT445" s="16" t="s">
        <v>544</v>
      </c>
      <c r="AU445" s="15" t="s">
        <v>90</v>
      </c>
      <c r="AV445" s="17" t="s">
        <v>79</v>
      </c>
      <c r="AW445" s="17">
        <v>120</v>
      </c>
      <c r="AX445" s="17">
        <v>35</v>
      </c>
      <c r="AY445" s="4">
        <v>160</v>
      </c>
      <c r="AZ445" s="4">
        <v>50</v>
      </c>
      <c r="BA445" s="5" t="s">
        <v>79</v>
      </c>
      <c r="BB445" s="5" t="s">
        <v>79</v>
      </c>
      <c r="BC445" s="5" t="s">
        <v>79</v>
      </c>
      <c r="BD445" s="5" t="s">
        <v>526</v>
      </c>
      <c r="BE445" s="5" t="s">
        <v>94</v>
      </c>
      <c r="BF445" s="5" t="s">
        <v>79</v>
      </c>
      <c r="BG445" s="5" t="b">
        <v>0</v>
      </c>
    </row>
    <row r="446" spans="22:59" s="5" customFormat="1" ht="12.75">
      <c r="V446" s="12"/>
      <c r="W446" s="12"/>
      <c r="AO446" s="5">
        <v>437</v>
      </c>
      <c r="AP446" s="77" t="s">
        <v>545</v>
      </c>
      <c r="AQ446" s="14" t="s">
        <v>188</v>
      </c>
      <c r="AR446" s="15" t="s">
        <v>109</v>
      </c>
      <c r="AS446" s="15" t="s">
        <v>79</v>
      </c>
      <c r="AT446" s="16" t="s">
        <v>544</v>
      </c>
      <c r="AU446" s="15" t="s">
        <v>147</v>
      </c>
      <c r="AV446" s="17" t="s">
        <v>79</v>
      </c>
      <c r="AW446" s="17">
        <v>120</v>
      </c>
      <c r="AX446" s="17">
        <v>35</v>
      </c>
      <c r="AY446" s="4">
        <v>90</v>
      </c>
      <c r="AZ446" s="4">
        <v>28</v>
      </c>
      <c r="BA446" s="5" t="s">
        <v>79</v>
      </c>
      <c r="BB446" s="5" t="s">
        <v>79</v>
      </c>
      <c r="BC446" s="5" t="s">
        <v>79</v>
      </c>
      <c r="BD446" s="5" t="s">
        <v>526</v>
      </c>
      <c r="BE446" s="5" t="s">
        <v>94</v>
      </c>
      <c r="BF446" s="5" t="s">
        <v>79</v>
      </c>
      <c r="BG446" s="5" t="b">
        <v>0</v>
      </c>
    </row>
    <row r="447" spans="22:59" s="5" customFormat="1" ht="12.75">
      <c r="V447" s="12"/>
      <c r="W447" s="12"/>
      <c r="AO447" s="5">
        <v>438</v>
      </c>
      <c r="AP447" s="77" t="s">
        <v>546</v>
      </c>
      <c r="AQ447" s="14" t="s">
        <v>188</v>
      </c>
      <c r="AR447" s="15" t="s">
        <v>104</v>
      </c>
      <c r="AS447" s="15" t="s">
        <v>79</v>
      </c>
      <c r="AT447" s="16" t="s">
        <v>544</v>
      </c>
      <c r="AU447" s="15" t="s">
        <v>90</v>
      </c>
      <c r="AV447" s="17" t="s">
        <v>79</v>
      </c>
      <c r="AW447" s="17">
        <v>240</v>
      </c>
      <c r="AX447" s="17">
        <v>35</v>
      </c>
      <c r="AY447" s="4">
        <v>160</v>
      </c>
      <c r="AZ447" s="4">
        <v>50</v>
      </c>
      <c r="BA447" s="5" t="s">
        <v>79</v>
      </c>
      <c r="BB447" s="5" t="s">
        <v>79</v>
      </c>
      <c r="BC447" s="5" t="s">
        <v>79</v>
      </c>
      <c r="BD447" s="5" t="s">
        <v>526</v>
      </c>
      <c r="BE447" s="5" t="s">
        <v>94</v>
      </c>
      <c r="BF447" s="5" t="s">
        <v>79</v>
      </c>
      <c r="BG447" s="5" t="b">
        <v>0</v>
      </c>
    </row>
    <row r="448" spans="22:59" s="5" customFormat="1" ht="12.75">
      <c r="V448" s="12"/>
      <c r="W448" s="12"/>
      <c r="AO448" s="5">
        <v>439</v>
      </c>
      <c r="AP448" s="77" t="s">
        <v>547</v>
      </c>
      <c r="AQ448" s="14" t="s">
        <v>188</v>
      </c>
      <c r="AR448" s="15" t="s">
        <v>79</v>
      </c>
      <c r="AS448" s="15" t="s">
        <v>79</v>
      </c>
      <c r="AT448" s="16" t="s">
        <v>544</v>
      </c>
      <c r="AU448" s="15" t="s">
        <v>90</v>
      </c>
      <c r="AV448" s="17" t="s">
        <v>79</v>
      </c>
      <c r="AW448" s="17">
        <v>24</v>
      </c>
      <c r="AX448" s="17">
        <v>35</v>
      </c>
      <c r="AY448" s="4">
        <v>160</v>
      </c>
      <c r="AZ448" s="4">
        <v>50</v>
      </c>
      <c r="BA448" s="5" t="s">
        <v>79</v>
      </c>
      <c r="BB448" s="5" t="s">
        <v>79</v>
      </c>
      <c r="BC448" s="5" t="s">
        <v>79</v>
      </c>
      <c r="BD448" s="5" t="s">
        <v>526</v>
      </c>
      <c r="BE448" s="5" t="s">
        <v>94</v>
      </c>
      <c r="BF448" s="5" t="s">
        <v>79</v>
      </c>
      <c r="BG448" s="5" t="b">
        <v>0</v>
      </c>
    </row>
    <row r="449" spans="22:59" s="5" customFormat="1" ht="12.75">
      <c r="V449" s="12"/>
      <c r="W449" s="12"/>
      <c r="AO449" s="5">
        <v>440</v>
      </c>
      <c r="AP449" s="77" t="s">
        <v>548</v>
      </c>
      <c r="AQ449" s="14" t="s">
        <v>188</v>
      </c>
      <c r="AR449" s="15" t="s">
        <v>79</v>
      </c>
      <c r="AS449" s="15" t="s">
        <v>93</v>
      </c>
      <c r="AT449" s="16" t="s">
        <v>544</v>
      </c>
      <c r="AU449" s="15" t="s">
        <v>147</v>
      </c>
      <c r="AV449" s="17" t="s">
        <v>79</v>
      </c>
      <c r="AW449" s="17">
        <v>24</v>
      </c>
      <c r="AX449" s="17">
        <v>35</v>
      </c>
      <c r="AY449" s="4">
        <v>90</v>
      </c>
      <c r="AZ449" s="4">
        <v>28</v>
      </c>
      <c r="BA449" s="5">
        <v>1</v>
      </c>
      <c r="BB449" s="5" t="s">
        <v>79</v>
      </c>
      <c r="BC449" s="5" t="s">
        <v>79</v>
      </c>
      <c r="BD449" s="5" t="s">
        <v>526</v>
      </c>
      <c r="BE449" s="5" t="s">
        <v>94</v>
      </c>
      <c r="BF449" s="5" t="s">
        <v>79</v>
      </c>
      <c r="BG449" s="5" t="b">
        <v>0</v>
      </c>
    </row>
    <row r="450" spans="22:59" s="5" customFormat="1" ht="12.75">
      <c r="V450" s="12"/>
      <c r="W450" s="12"/>
      <c r="AO450" s="5">
        <v>441</v>
      </c>
      <c r="AP450" s="77" t="s">
        <v>549</v>
      </c>
      <c r="AQ450" s="14" t="s">
        <v>188</v>
      </c>
      <c r="AR450" s="15" t="s">
        <v>79</v>
      </c>
      <c r="AS450" s="15" t="s">
        <v>93</v>
      </c>
      <c r="AT450" s="16" t="s">
        <v>544</v>
      </c>
      <c r="AU450" s="15" t="s">
        <v>90</v>
      </c>
      <c r="AV450" s="17" t="s">
        <v>79</v>
      </c>
      <c r="AW450" s="17">
        <v>24</v>
      </c>
      <c r="AX450" s="17">
        <v>35</v>
      </c>
      <c r="AY450" s="4">
        <v>160</v>
      </c>
      <c r="AZ450" s="4">
        <v>50</v>
      </c>
      <c r="BA450" s="5">
        <v>1</v>
      </c>
      <c r="BB450" s="5" t="s">
        <v>79</v>
      </c>
      <c r="BC450" s="5" t="s">
        <v>79</v>
      </c>
      <c r="BD450" s="5" t="s">
        <v>526</v>
      </c>
      <c r="BE450" s="5" t="s">
        <v>94</v>
      </c>
      <c r="BF450" s="5" t="s">
        <v>79</v>
      </c>
      <c r="BG450" s="5" t="b">
        <v>0</v>
      </c>
    </row>
    <row r="451" spans="22:59" s="5" customFormat="1" ht="12.75">
      <c r="V451" s="12"/>
      <c r="W451" s="12"/>
      <c r="AO451" s="5">
        <v>442</v>
      </c>
      <c r="AP451" s="77" t="s">
        <v>550</v>
      </c>
      <c r="AQ451" s="14" t="s">
        <v>188</v>
      </c>
      <c r="AR451" s="15" t="s">
        <v>79</v>
      </c>
      <c r="AS451" s="15" t="s">
        <v>79</v>
      </c>
      <c r="AT451" s="16" t="s">
        <v>544</v>
      </c>
      <c r="AU451" s="15" t="s">
        <v>79</v>
      </c>
      <c r="AV451" s="17" t="s">
        <v>79</v>
      </c>
      <c r="AW451" s="17" t="s">
        <v>79</v>
      </c>
      <c r="AX451" s="17">
        <v>35</v>
      </c>
      <c r="AY451" s="4" t="s">
        <v>79</v>
      </c>
      <c r="AZ451" s="4" t="s">
        <v>79</v>
      </c>
      <c r="BA451" s="5" t="s">
        <v>79</v>
      </c>
      <c r="BB451" s="5" t="s">
        <v>79</v>
      </c>
      <c r="BC451" s="5" t="s">
        <v>79</v>
      </c>
      <c r="BD451" s="5" t="s">
        <v>526</v>
      </c>
      <c r="BE451" s="5" t="s">
        <v>94</v>
      </c>
      <c r="BF451" s="5" t="s">
        <v>551</v>
      </c>
      <c r="BG451" s="5" t="b">
        <v>0</v>
      </c>
    </row>
    <row r="452" spans="22:59" s="5" customFormat="1" ht="12.75">
      <c r="V452" s="12"/>
      <c r="W452" s="12"/>
      <c r="AO452" s="5">
        <v>443</v>
      </c>
      <c r="AP452" s="77" t="s">
        <v>552</v>
      </c>
      <c r="AQ452" s="14" t="s">
        <v>188</v>
      </c>
      <c r="AR452" s="15" t="s">
        <v>79</v>
      </c>
      <c r="AS452" s="15" t="s">
        <v>79</v>
      </c>
      <c r="AT452" s="16" t="s">
        <v>544</v>
      </c>
      <c r="AU452" s="15" t="s">
        <v>79</v>
      </c>
      <c r="AV452" s="17" t="s">
        <v>79</v>
      </c>
      <c r="AW452" s="17" t="s">
        <v>79</v>
      </c>
      <c r="AX452" s="17">
        <v>75</v>
      </c>
      <c r="AY452" s="4" t="s">
        <v>79</v>
      </c>
      <c r="AZ452" s="4" t="s">
        <v>79</v>
      </c>
      <c r="BA452" s="5" t="s">
        <v>79</v>
      </c>
      <c r="BB452" s="5" t="s">
        <v>79</v>
      </c>
      <c r="BC452" s="5" t="s">
        <v>79</v>
      </c>
      <c r="BD452" s="5" t="s">
        <v>526</v>
      </c>
      <c r="BE452" s="5" t="s">
        <v>94</v>
      </c>
      <c r="BF452" s="5" t="s">
        <v>79</v>
      </c>
      <c r="BG452" s="5" t="b">
        <v>0</v>
      </c>
    </row>
    <row r="453" spans="22:59" s="5" customFormat="1" ht="12.75">
      <c r="V453" s="12"/>
      <c r="W453" s="12"/>
      <c r="AO453" s="5">
        <v>444</v>
      </c>
      <c r="AP453" s="77" t="s">
        <v>553</v>
      </c>
      <c r="AQ453" s="14" t="s">
        <v>188</v>
      </c>
      <c r="AR453" s="15" t="s">
        <v>79</v>
      </c>
      <c r="AS453" s="15" t="s">
        <v>79</v>
      </c>
      <c r="AT453" s="16" t="s">
        <v>544</v>
      </c>
      <c r="AU453" s="15" t="s">
        <v>79</v>
      </c>
      <c r="AV453" s="17" t="s">
        <v>79</v>
      </c>
      <c r="AW453" s="17" t="s">
        <v>79</v>
      </c>
      <c r="AX453" s="17">
        <v>75</v>
      </c>
      <c r="AY453" s="4" t="s">
        <v>79</v>
      </c>
      <c r="AZ453" s="4" t="s">
        <v>79</v>
      </c>
      <c r="BA453" s="5" t="s">
        <v>79</v>
      </c>
      <c r="BB453" s="5" t="s">
        <v>79</v>
      </c>
      <c r="BC453" s="5" t="s">
        <v>79</v>
      </c>
      <c r="BD453" s="5" t="s">
        <v>526</v>
      </c>
      <c r="BE453" s="5" t="s">
        <v>94</v>
      </c>
      <c r="BF453" s="5" t="s">
        <v>79</v>
      </c>
      <c r="BG453" s="5" t="b">
        <v>0</v>
      </c>
    </row>
    <row r="454" spans="22:59" s="5" customFormat="1" ht="12.75">
      <c r="V454" s="12"/>
      <c r="W454" s="12"/>
      <c r="AO454" s="5">
        <v>445</v>
      </c>
      <c r="AP454" s="77" t="s">
        <v>554</v>
      </c>
      <c r="AQ454" s="14" t="s">
        <v>188</v>
      </c>
      <c r="AR454" s="15" t="s">
        <v>109</v>
      </c>
      <c r="AS454" s="15" t="s">
        <v>79</v>
      </c>
      <c r="AT454" s="16" t="s">
        <v>555</v>
      </c>
      <c r="AU454" s="15" t="s">
        <v>147</v>
      </c>
      <c r="AV454" s="17" t="s">
        <v>79</v>
      </c>
      <c r="AW454" s="17">
        <v>120</v>
      </c>
      <c r="AX454" s="17">
        <v>35</v>
      </c>
      <c r="AY454" s="4">
        <v>90</v>
      </c>
      <c r="AZ454" s="4">
        <v>28</v>
      </c>
      <c r="BA454" s="5" t="s">
        <v>79</v>
      </c>
      <c r="BB454" s="5" t="s">
        <v>79</v>
      </c>
      <c r="BC454" s="5" t="s">
        <v>79</v>
      </c>
      <c r="BD454" s="5" t="s">
        <v>556</v>
      </c>
      <c r="BE454" s="5" t="s">
        <v>557</v>
      </c>
      <c r="BF454" s="5" t="s">
        <v>558</v>
      </c>
      <c r="BG454" s="5" t="b">
        <v>0</v>
      </c>
    </row>
    <row r="455" spans="22:59" s="5" customFormat="1" ht="12.75">
      <c r="V455" s="12"/>
      <c r="W455" s="12"/>
      <c r="AO455" s="5">
        <v>446</v>
      </c>
      <c r="AP455" s="77" t="s">
        <v>559</v>
      </c>
      <c r="AQ455" s="14" t="s">
        <v>188</v>
      </c>
      <c r="AR455" s="15" t="s">
        <v>109</v>
      </c>
      <c r="AS455" s="15" t="s">
        <v>79</v>
      </c>
      <c r="AT455" s="16" t="s">
        <v>555</v>
      </c>
      <c r="AU455" s="15" t="s">
        <v>147</v>
      </c>
      <c r="AV455" s="17" t="s">
        <v>79</v>
      </c>
      <c r="AW455" s="17">
        <v>120</v>
      </c>
      <c r="AX455" s="17">
        <v>35</v>
      </c>
      <c r="AY455" s="4">
        <v>90</v>
      </c>
      <c r="AZ455" s="4">
        <v>28</v>
      </c>
      <c r="BA455" s="5" t="s">
        <v>79</v>
      </c>
      <c r="BB455" s="5" t="s">
        <v>79</v>
      </c>
      <c r="BC455" s="5" t="s">
        <v>79</v>
      </c>
      <c r="BD455" s="5" t="s">
        <v>560</v>
      </c>
      <c r="BE455" s="5" t="s">
        <v>94</v>
      </c>
      <c r="BF455" s="5" t="s">
        <v>561</v>
      </c>
      <c r="BG455" s="5" t="b">
        <v>0</v>
      </c>
    </row>
    <row r="456" spans="22:59" s="5" customFormat="1" ht="12.75">
      <c r="V456" s="12"/>
      <c r="W456" s="12"/>
      <c r="AO456" s="5">
        <v>447</v>
      </c>
      <c r="AP456" s="77" t="s">
        <v>562</v>
      </c>
      <c r="AQ456" s="14" t="s">
        <v>188</v>
      </c>
      <c r="AR456" s="15" t="s">
        <v>79</v>
      </c>
      <c r="AS456" s="15" t="s">
        <v>79</v>
      </c>
      <c r="AT456" s="16" t="s">
        <v>555</v>
      </c>
      <c r="AU456" s="15" t="s">
        <v>90</v>
      </c>
      <c r="AV456" s="17" t="s">
        <v>79</v>
      </c>
      <c r="AW456" s="17">
        <v>24</v>
      </c>
      <c r="AX456" s="17">
        <v>35</v>
      </c>
      <c r="AY456" s="4">
        <v>160</v>
      </c>
      <c r="AZ456" s="4">
        <v>50</v>
      </c>
      <c r="BA456" s="5" t="s">
        <v>79</v>
      </c>
      <c r="BB456" s="5" t="s">
        <v>79</v>
      </c>
      <c r="BC456" s="5" t="s">
        <v>79</v>
      </c>
      <c r="BD456" s="5" t="s">
        <v>560</v>
      </c>
      <c r="BE456" s="5" t="s">
        <v>94</v>
      </c>
      <c r="BF456" s="5" t="s">
        <v>561</v>
      </c>
      <c r="BG456" s="5" t="b">
        <v>0</v>
      </c>
    </row>
    <row r="457" spans="22:59" s="5" customFormat="1" ht="12.75">
      <c r="V457" s="12"/>
      <c r="W457" s="12"/>
      <c r="AO457" s="5">
        <v>448</v>
      </c>
      <c r="AP457" s="77" t="s">
        <v>563</v>
      </c>
      <c r="AQ457" s="14" t="s">
        <v>188</v>
      </c>
      <c r="AR457" s="15" t="s">
        <v>79</v>
      </c>
      <c r="AS457" s="15" t="s">
        <v>79</v>
      </c>
      <c r="AT457" s="16" t="s">
        <v>555</v>
      </c>
      <c r="AU457" s="15" t="s">
        <v>147</v>
      </c>
      <c r="AV457" s="17" t="s">
        <v>79</v>
      </c>
      <c r="AW457" s="17">
        <v>24</v>
      </c>
      <c r="AX457" s="17">
        <v>35</v>
      </c>
      <c r="AY457" s="4">
        <v>90</v>
      </c>
      <c r="AZ457" s="4">
        <v>30</v>
      </c>
      <c r="BA457" s="5" t="s">
        <v>79</v>
      </c>
      <c r="BB457" s="5" t="s">
        <v>79</v>
      </c>
      <c r="BC457" s="5" t="s">
        <v>79</v>
      </c>
      <c r="BD457" s="5" t="s">
        <v>564</v>
      </c>
      <c r="BE457" s="5" t="s">
        <v>557</v>
      </c>
      <c r="BF457" s="5" t="s">
        <v>558</v>
      </c>
      <c r="BG457" s="5" t="b">
        <v>0</v>
      </c>
    </row>
    <row r="458" spans="22:59" s="5" customFormat="1" ht="12.75">
      <c r="V458" s="12"/>
      <c r="W458" s="12"/>
      <c r="AO458" s="5">
        <v>449</v>
      </c>
      <c r="AP458" s="77" t="s">
        <v>565</v>
      </c>
      <c r="AQ458" s="14" t="s">
        <v>188</v>
      </c>
      <c r="AR458" s="15" t="s">
        <v>109</v>
      </c>
      <c r="AS458" s="15" t="s">
        <v>79</v>
      </c>
      <c r="AT458" s="16" t="s">
        <v>555</v>
      </c>
      <c r="AU458" s="15" t="s">
        <v>90</v>
      </c>
      <c r="AV458" s="17" t="s">
        <v>79</v>
      </c>
      <c r="AW458" s="17">
        <v>120</v>
      </c>
      <c r="AX458" s="17">
        <v>35</v>
      </c>
      <c r="AY458" s="4">
        <v>160</v>
      </c>
      <c r="AZ458" s="4">
        <v>50</v>
      </c>
      <c r="BA458" s="5" t="s">
        <v>79</v>
      </c>
      <c r="BB458" s="5" t="s">
        <v>79</v>
      </c>
      <c r="BC458" s="5" t="s">
        <v>79</v>
      </c>
      <c r="BD458" s="5" t="s">
        <v>566</v>
      </c>
      <c r="BE458" s="5" t="s">
        <v>94</v>
      </c>
      <c r="BF458" s="5" t="s">
        <v>567</v>
      </c>
      <c r="BG458" s="5" t="b">
        <v>0</v>
      </c>
    </row>
    <row r="459" spans="22:59" s="5" customFormat="1" ht="12.75">
      <c r="V459" s="12"/>
      <c r="W459" s="12"/>
      <c r="AO459" s="5">
        <v>450</v>
      </c>
      <c r="AP459" s="77" t="s">
        <v>568</v>
      </c>
      <c r="AQ459" s="14" t="s">
        <v>188</v>
      </c>
      <c r="AR459" s="15" t="s">
        <v>79</v>
      </c>
      <c r="AS459" s="15" t="s">
        <v>79</v>
      </c>
      <c r="AT459" s="16" t="s">
        <v>555</v>
      </c>
      <c r="AU459" s="15" t="s">
        <v>90</v>
      </c>
      <c r="AV459" s="17" t="s">
        <v>79</v>
      </c>
      <c r="AW459" s="17">
        <v>24</v>
      </c>
      <c r="AX459" s="17">
        <v>35</v>
      </c>
      <c r="AY459" s="4">
        <v>160</v>
      </c>
      <c r="AZ459" s="4">
        <v>50</v>
      </c>
      <c r="BA459" s="5" t="s">
        <v>79</v>
      </c>
      <c r="BB459" s="5" t="s">
        <v>79</v>
      </c>
      <c r="BC459" s="5" t="s">
        <v>79</v>
      </c>
      <c r="BD459" s="5" t="s">
        <v>560</v>
      </c>
      <c r="BE459" s="5" t="s">
        <v>94</v>
      </c>
      <c r="BF459" s="5" t="s">
        <v>569</v>
      </c>
      <c r="BG459" s="5" t="b">
        <v>0</v>
      </c>
    </row>
    <row r="460" spans="22:59" s="5" customFormat="1" ht="12.75">
      <c r="V460" s="12"/>
      <c r="W460" s="12"/>
      <c r="AO460" s="5">
        <v>451</v>
      </c>
      <c r="AP460" s="77" t="s">
        <v>570</v>
      </c>
      <c r="AQ460" s="14" t="s">
        <v>188</v>
      </c>
      <c r="AR460" s="15" t="s">
        <v>79</v>
      </c>
      <c r="AS460" s="15" t="s">
        <v>79</v>
      </c>
      <c r="AT460" s="16" t="s">
        <v>555</v>
      </c>
      <c r="AU460" s="15" t="s">
        <v>147</v>
      </c>
      <c r="AV460" s="17" t="s">
        <v>79</v>
      </c>
      <c r="AW460" s="17">
        <v>24</v>
      </c>
      <c r="AX460" s="17">
        <v>35</v>
      </c>
      <c r="AY460" s="4">
        <v>90</v>
      </c>
      <c r="AZ460" s="4">
        <v>30</v>
      </c>
      <c r="BA460" s="5" t="s">
        <v>79</v>
      </c>
      <c r="BB460" s="5" t="s">
        <v>79</v>
      </c>
      <c r="BC460" s="5" t="s">
        <v>79</v>
      </c>
      <c r="BD460" s="5" t="s">
        <v>564</v>
      </c>
      <c r="BE460" s="5" t="s">
        <v>571</v>
      </c>
      <c r="BF460" s="5" t="s">
        <v>572</v>
      </c>
      <c r="BG460" s="5" t="b">
        <v>0</v>
      </c>
    </row>
    <row r="461" spans="22:59" s="5" customFormat="1" ht="12.75">
      <c r="V461" s="12"/>
      <c r="W461" s="12"/>
      <c r="AO461" s="5">
        <v>452</v>
      </c>
      <c r="AP461" s="77" t="s">
        <v>573</v>
      </c>
      <c r="AQ461" s="14" t="s">
        <v>188</v>
      </c>
      <c r="AR461" s="15" t="s">
        <v>109</v>
      </c>
      <c r="AS461" s="15" t="s">
        <v>79</v>
      </c>
      <c r="AT461" s="16" t="s">
        <v>555</v>
      </c>
      <c r="AU461" s="15" t="s">
        <v>147</v>
      </c>
      <c r="AV461" s="17" t="s">
        <v>79</v>
      </c>
      <c r="AW461" s="17">
        <v>120</v>
      </c>
      <c r="AX461" s="17">
        <v>35</v>
      </c>
      <c r="AY461" s="4">
        <v>90</v>
      </c>
      <c r="AZ461" s="4">
        <v>30</v>
      </c>
      <c r="BA461" s="5" t="s">
        <v>79</v>
      </c>
      <c r="BB461" s="5" t="s">
        <v>79</v>
      </c>
      <c r="BC461" s="5" t="s">
        <v>79</v>
      </c>
      <c r="BD461" s="5" t="s">
        <v>564</v>
      </c>
      <c r="BE461" s="5" t="s">
        <v>94</v>
      </c>
      <c r="BF461" s="5" t="s">
        <v>572</v>
      </c>
      <c r="BG461" s="5" t="b">
        <v>0</v>
      </c>
    </row>
    <row r="462" spans="22:59" s="5" customFormat="1" ht="12.75">
      <c r="V462" s="12"/>
      <c r="W462" s="12"/>
      <c r="AO462" s="5">
        <v>453</v>
      </c>
      <c r="AP462" s="77" t="s">
        <v>574</v>
      </c>
      <c r="AQ462" s="14" t="s">
        <v>188</v>
      </c>
      <c r="AR462" s="15" t="s">
        <v>79</v>
      </c>
      <c r="AS462" s="15" t="s">
        <v>79</v>
      </c>
      <c r="AT462" s="16" t="s">
        <v>555</v>
      </c>
      <c r="AU462" s="15" t="s">
        <v>90</v>
      </c>
      <c r="AV462" s="17" t="s">
        <v>79</v>
      </c>
      <c r="AW462" s="17">
        <v>24</v>
      </c>
      <c r="AX462" s="17">
        <v>35</v>
      </c>
      <c r="AY462" s="4">
        <v>160</v>
      </c>
      <c r="AZ462" s="4">
        <v>50</v>
      </c>
      <c r="BA462" s="5" t="s">
        <v>79</v>
      </c>
      <c r="BB462" s="5" t="s">
        <v>79</v>
      </c>
      <c r="BC462" s="5" t="s">
        <v>79</v>
      </c>
      <c r="BD462" s="5" t="s">
        <v>564</v>
      </c>
      <c r="BE462" s="5" t="s">
        <v>94</v>
      </c>
      <c r="BF462" s="5" t="s">
        <v>572</v>
      </c>
      <c r="BG462" s="5" t="b">
        <v>0</v>
      </c>
    </row>
    <row r="463" spans="22:59" s="5" customFormat="1" ht="12.75">
      <c r="V463" s="12"/>
      <c r="W463" s="12"/>
      <c r="AO463" s="5">
        <v>454</v>
      </c>
      <c r="AP463" s="77" t="s">
        <v>575</v>
      </c>
      <c r="AQ463" s="14" t="s">
        <v>188</v>
      </c>
      <c r="AR463" s="15" t="s">
        <v>79</v>
      </c>
      <c r="AS463" s="15" t="s">
        <v>79</v>
      </c>
      <c r="AT463" s="16" t="s">
        <v>555</v>
      </c>
      <c r="AU463" s="15" t="s">
        <v>147</v>
      </c>
      <c r="AV463" s="17" t="s">
        <v>79</v>
      </c>
      <c r="AW463" s="17">
        <v>24</v>
      </c>
      <c r="AX463" s="17">
        <v>35</v>
      </c>
      <c r="AY463" s="4">
        <v>90</v>
      </c>
      <c r="AZ463" s="4">
        <v>30</v>
      </c>
      <c r="BA463" s="5" t="s">
        <v>79</v>
      </c>
      <c r="BB463" s="5" t="s">
        <v>79</v>
      </c>
      <c r="BC463" s="5" t="s">
        <v>79</v>
      </c>
      <c r="BD463" s="5" t="s">
        <v>556</v>
      </c>
      <c r="BE463" s="5" t="s">
        <v>571</v>
      </c>
      <c r="BF463" s="5" t="s">
        <v>572</v>
      </c>
      <c r="BG463" s="5" t="b">
        <v>0</v>
      </c>
    </row>
    <row r="464" spans="22:59" s="5" customFormat="1" ht="12.75">
      <c r="V464" s="12"/>
      <c r="W464" s="12"/>
      <c r="AO464" s="5">
        <v>455</v>
      </c>
      <c r="AP464" s="77" t="s">
        <v>576</v>
      </c>
      <c r="AQ464" s="14" t="s">
        <v>188</v>
      </c>
      <c r="AR464" s="15" t="s">
        <v>109</v>
      </c>
      <c r="AS464" s="15" t="s">
        <v>79</v>
      </c>
      <c r="AT464" s="16" t="s">
        <v>555</v>
      </c>
      <c r="AU464" s="15" t="s">
        <v>147</v>
      </c>
      <c r="AV464" s="17" t="s">
        <v>79</v>
      </c>
      <c r="AW464" s="17">
        <v>120</v>
      </c>
      <c r="AX464" s="17">
        <v>35</v>
      </c>
      <c r="AY464" s="4">
        <v>90</v>
      </c>
      <c r="AZ464" s="4">
        <v>30</v>
      </c>
      <c r="BA464" s="5" t="s">
        <v>79</v>
      </c>
      <c r="BB464" s="5" t="s">
        <v>79</v>
      </c>
      <c r="BC464" s="5" t="s">
        <v>79</v>
      </c>
      <c r="BD464" s="5" t="s">
        <v>566</v>
      </c>
      <c r="BE464" s="5" t="s">
        <v>94</v>
      </c>
      <c r="BF464" s="5" t="s">
        <v>567</v>
      </c>
      <c r="BG464" s="5" t="b">
        <v>0</v>
      </c>
    </row>
    <row r="465" spans="22:59" s="5" customFormat="1" ht="12.75">
      <c r="V465" s="12"/>
      <c r="W465" s="12"/>
      <c r="AO465" s="5">
        <v>456</v>
      </c>
      <c r="AP465" s="77" t="s">
        <v>577</v>
      </c>
      <c r="AQ465" s="14" t="s">
        <v>188</v>
      </c>
      <c r="AR465" s="15" t="s">
        <v>109</v>
      </c>
      <c r="AS465" s="15" t="s">
        <v>93</v>
      </c>
      <c r="AT465" s="16" t="s">
        <v>555</v>
      </c>
      <c r="AU465" s="15" t="s">
        <v>90</v>
      </c>
      <c r="AV465" s="17" t="s">
        <v>79</v>
      </c>
      <c r="AW465" s="17">
        <v>120</v>
      </c>
      <c r="AX465" s="17">
        <v>35</v>
      </c>
      <c r="AY465" s="4">
        <v>160</v>
      </c>
      <c r="AZ465" s="4">
        <v>50</v>
      </c>
      <c r="BA465" s="5">
        <v>1</v>
      </c>
      <c r="BB465" s="5" t="s">
        <v>79</v>
      </c>
      <c r="BC465" s="5" t="s">
        <v>79</v>
      </c>
      <c r="BD465" s="5" t="s">
        <v>560</v>
      </c>
      <c r="BE465" s="5" t="s">
        <v>94</v>
      </c>
      <c r="BF465" s="5" t="s">
        <v>569</v>
      </c>
      <c r="BG465" s="5" t="b">
        <v>0</v>
      </c>
    </row>
    <row r="466" spans="22:59" s="5" customFormat="1" ht="12.75">
      <c r="V466" s="12"/>
      <c r="W466" s="12"/>
      <c r="AO466" s="5">
        <v>457</v>
      </c>
      <c r="AP466" s="77" t="s">
        <v>578</v>
      </c>
      <c r="AQ466" s="14" t="s">
        <v>79</v>
      </c>
      <c r="AR466" s="15" t="s">
        <v>79</v>
      </c>
      <c r="AS466" s="15" t="s">
        <v>79</v>
      </c>
      <c r="AT466" s="16" t="s">
        <v>79</v>
      </c>
      <c r="AU466" s="15" t="s">
        <v>79</v>
      </c>
      <c r="AV466" s="17" t="s">
        <v>79</v>
      </c>
      <c r="AW466" s="17">
        <v>120</v>
      </c>
      <c r="AX466" s="17">
        <v>35</v>
      </c>
      <c r="AY466" s="4">
        <v>160</v>
      </c>
      <c r="AZ466" s="4">
        <v>50</v>
      </c>
      <c r="BA466" s="5" t="s">
        <v>79</v>
      </c>
      <c r="BB466" s="5" t="s">
        <v>79</v>
      </c>
      <c r="BC466" s="5" t="s">
        <v>79</v>
      </c>
      <c r="BD466" s="5" t="s">
        <v>579</v>
      </c>
      <c r="BE466" s="5" t="s">
        <v>94</v>
      </c>
      <c r="BF466" s="5" t="s">
        <v>580</v>
      </c>
      <c r="BG466" s="5" t="b">
        <v>0</v>
      </c>
    </row>
    <row r="467" spans="22:59" s="5" customFormat="1" ht="12.75">
      <c r="V467" s="12"/>
      <c r="W467" s="12"/>
      <c r="AO467" s="5">
        <v>458</v>
      </c>
      <c r="AP467" s="77" t="s">
        <v>581</v>
      </c>
      <c r="AQ467" s="14" t="s">
        <v>79</v>
      </c>
      <c r="AR467" s="15" t="s">
        <v>79</v>
      </c>
      <c r="AS467" s="15" t="s">
        <v>79</v>
      </c>
      <c r="AT467" s="16" t="s">
        <v>79</v>
      </c>
      <c r="AU467" s="15" t="s">
        <v>79</v>
      </c>
      <c r="AV467" s="17" t="s">
        <v>79</v>
      </c>
      <c r="AW467" s="17">
        <v>24</v>
      </c>
      <c r="AX467" s="17">
        <v>35</v>
      </c>
      <c r="AY467" s="4">
        <v>160</v>
      </c>
      <c r="AZ467" s="4">
        <v>50</v>
      </c>
      <c r="BA467" s="5" t="s">
        <v>79</v>
      </c>
      <c r="BB467" s="5" t="s">
        <v>79</v>
      </c>
      <c r="BC467" s="5" t="s">
        <v>79</v>
      </c>
      <c r="BD467" s="5" t="s">
        <v>579</v>
      </c>
      <c r="BE467" s="5" t="s">
        <v>94</v>
      </c>
      <c r="BF467" s="5" t="s">
        <v>580</v>
      </c>
      <c r="BG467" s="5" t="b">
        <v>0</v>
      </c>
    </row>
    <row r="468" spans="22:59" s="5" customFormat="1" ht="12.75">
      <c r="V468" s="12"/>
      <c r="W468" s="12"/>
      <c r="AO468" s="5">
        <v>459</v>
      </c>
      <c r="AP468" s="77" t="s">
        <v>1517</v>
      </c>
      <c r="AQ468" s="14" t="s">
        <v>188</v>
      </c>
      <c r="AR468" s="15" t="s">
        <v>109</v>
      </c>
      <c r="AS468" s="15" t="s">
        <v>79</v>
      </c>
      <c r="AT468" s="16" t="s">
        <v>544</v>
      </c>
      <c r="AU468" s="15">
        <v>90</v>
      </c>
      <c r="AV468" s="17" t="s">
        <v>79</v>
      </c>
      <c r="AW468" s="17">
        <v>120</v>
      </c>
      <c r="AX468" s="17">
        <v>35</v>
      </c>
      <c r="AY468" s="63">
        <v>90</v>
      </c>
      <c r="AZ468" s="63">
        <v>30</v>
      </c>
      <c r="BA468" s="64" t="s">
        <v>79</v>
      </c>
      <c r="BB468" s="64">
        <v>1</v>
      </c>
      <c r="BC468" s="64" t="s">
        <v>79</v>
      </c>
      <c r="BD468" s="64" t="s">
        <v>526</v>
      </c>
      <c r="BE468" s="64" t="s">
        <v>94</v>
      </c>
      <c r="BF468" s="64" t="s">
        <v>79</v>
      </c>
      <c r="BG468" s="64" t="b">
        <v>1</v>
      </c>
    </row>
    <row r="469" spans="22:59" s="5" customFormat="1" ht="12.75">
      <c r="V469" s="12"/>
      <c r="W469" s="12"/>
      <c r="AO469" s="5">
        <v>460</v>
      </c>
      <c r="AP469" s="77" t="s">
        <v>1518</v>
      </c>
      <c r="AQ469" s="14" t="s">
        <v>79</v>
      </c>
      <c r="AR469" s="15" t="s">
        <v>79</v>
      </c>
      <c r="AS469" s="15" t="s">
        <v>79</v>
      </c>
      <c r="AT469" s="16" t="s">
        <v>79</v>
      </c>
      <c r="AU469" s="15" t="s">
        <v>79</v>
      </c>
      <c r="AV469" s="17" t="s">
        <v>79</v>
      </c>
      <c r="AW469" s="17">
        <v>24</v>
      </c>
      <c r="AX469" s="17">
        <v>35</v>
      </c>
      <c r="AY469" s="63">
        <v>160</v>
      </c>
      <c r="AZ469" s="63">
        <v>60</v>
      </c>
      <c r="BA469" s="64" t="s">
        <v>79</v>
      </c>
      <c r="BB469" s="64">
        <v>1</v>
      </c>
      <c r="BC469" s="64" t="s">
        <v>79</v>
      </c>
      <c r="BD469" s="64" t="s">
        <v>526</v>
      </c>
      <c r="BE469" s="64" t="s">
        <v>94</v>
      </c>
      <c r="BF469" s="64" t="s">
        <v>1519</v>
      </c>
      <c r="BG469" s="64" t="b">
        <v>1</v>
      </c>
    </row>
    <row r="470" spans="22:59" s="5" customFormat="1" ht="12.75">
      <c r="V470" s="12"/>
      <c r="W470" s="12"/>
      <c r="AO470" s="5">
        <v>461</v>
      </c>
      <c r="AP470" s="77" t="s">
        <v>1520</v>
      </c>
      <c r="AQ470" s="14" t="s">
        <v>188</v>
      </c>
      <c r="AR470" s="15" t="s">
        <v>109</v>
      </c>
      <c r="AS470" s="15" t="s">
        <v>79</v>
      </c>
      <c r="AT470" s="16" t="s">
        <v>544</v>
      </c>
      <c r="AU470" s="15">
        <v>160</v>
      </c>
      <c r="AV470" s="17" t="s">
        <v>79</v>
      </c>
      <c r="AW470" s="17">
        <v>120</v>
      </c>
      <c r="AX470" s="17">
        <v>35</v>
      </c>
      <c r="AY470" s="63">
        <v>160</v>
      </c>
      <c r="AZ470" s="63">
        <v>60</v>
      </c>
      <c r="BA470" s="64" t="s">
        <v>79</v>
      </c>
      <c r="BB470" s="64">
        <v>2</v>
      </c>
      <c r="BC470" s="64" t="s">
        <v>1215</v>
      </c>
      <c r="BD470" s="64" t="s">
        <v>526</v>
      </c>
      <c r="BE470" s="64" t="s">
        <v>94</v>
      </c>
      <c r="BF470" s="64" t="s">
        <v>79</v>
      </c>
      <c r="BG470" s="64" t="b">
        <v>1</v>
      </c>
    </row>
    <row r="471" spans="22:59" s="5" customFormat="1" ht="12.75">
      <c r="V471" s="12"/>
      <c r="W471" s="12"/>
      <c r="AO471" s="5">
        <v>462</v>
      </c>
      <c r="AP471" s="77" t="s">
        <v>1521</v>
      </c>
      <c r="AQ471" s="14" t="s">
        <v>188</v>
      </c>
      <c r="AR471" s="15" t="s">
        <v>109</v>
      </c>
      <c r="AS471" s="15" t="s">
        <v>79</v>
      </c>
      <c r="AT471" s="16" t="s">
        <v>544</v>
      </c>
      <c r="AU471" s="15">
        <v>90</v>
      </c>
      <c r="AV471" s="17" t="s">
        <v>79</v>
      </c>
      <c r="AW471" s="17">
        <v>120</v>
      </c>
      <c r="AX471" s="17">
        <v>35</v>
      </c>
      <c r="AY471" s="63">
        <v>90</v>
      </c>
      <c r="AZ471" s="63">
        <v>30</v>
      </c>
      <c r="BA471" s="64" t="s">
        <v>79</v>
      </c>
      <c r="BB471" s="64">
        <v>2</v>
      </c>
      <c r="BC471" s="64" t="s">
        <v>1215</v>
      </c>
      <c r="BD471" s="64" t="s">
        <v>526</v>
      </c>
      <c r="BE471" s="64" t="s">
        <v>94</v>
      </c>
      <c r="BF471" s="64" t="s">
        <v>79</v>
      </c>
      <c r="BG471" s="64" t="b">
        <v>1</v>
      </c>
    </row>
    <row r="472" spans="22:59" s="5" customFormat="1" ht="12.75">
      <c r="V472" s="12"/>
      <c r="W472" s="12"/>
      <c r="AO472" s="5">
        <v>463</v>
      </c>
      <c r="AP472" s="77" t="s">
        <v>1522</v>
      </c>
      <c r="AQ472" s="14" t="s">
        <v>188</v>
      </c>
      <c r="AR472" s="15" t="s">
        <v>79</v>
      </c>
      <c r="AS472" s="15" t="s">
        <v>79</v>
      </c>
      <c r="AT472" s="16" t="s">
        <v>544</v>
      </c>
      <c r="AU472" s="15">
        <v>160</v>
      </c>
      <c r="AV472" s="17" t="s">
        <v>79</v>
      </c>
      <c r="AW472" s="17">
        <v>24</v>
      </c>
      <c r="AX472" s="17">
        <v>35</v>
      </c>
      <c r="AY472" s="63">
        <v>160</v>
      </c>
      <c r="AZ472" s="63">
        <v>60</v>
      </c>
      <c r="BA472" s="64" t="s">
        <v>79</v>
      </c>
      <c r="BB472" s="64">
        <v>2</v>
      </c>
      <c r="BC472" s="64" t="s">
        <v>1215</v>
      </c>
      <c r="BD472" s="64" t="s">
        <v>526</v>
      </c>
      <c r="BE472" s="64" t="s">
        <v>94</v>
      </c>
      <c r="BF472" s="64" t="s">
        <v>79</v>
      </c>
      <c r="BG472" s="64" t="b">
        <v>1</v>
      </c>
    </row>
    <row r="473" spans="22:59" s="5" customFormat="1" ht="12.75">
      <c r="V473" s="12"/>
      <c r="W473" s="12"/>
      <c r="AO473" s="5">
        <v>464</v>
      </c>
      <c r="AP473" s="77" t="s">
        <v>1311</v>
      </c>
      <c r="AQ473" s="14" t="s">
        <v>79</v>
      </c>
      <c r="AR473" s="15" t="s">
        <v>79</v>
      </c>
      <c r="AS473" s="15" t="s">
        <v>79</v>
      </c>
      <c r="AT473" s="16" t="s">
        <v>79</v>
      </c>
      <c r="AU473" s="15" t="s">
        <v>79</v>
      </c>
      <c r="AV473" s="17" t="s">
        <v>79</v>
      </c>
      <c r="AW473" s="17">
        <v>24</v>
      </c>
      <c r="AX473" s="17">
        <v>35</v>
      </c>
      <c r="AY473" s="63">
        <v>160</v>
      </c>
      <c r="AZ473" s="63">
        <v>60</v>
      </c>
      <c r="BA473" s="64" t="s">
        <v>79</v>
      </c>
      <c r="BB473" s="64">
        <v>2</v>
      </c>
      <c r="BC473" s="64" t="s">
        <v>79</v>
      </c>
      <c r="BD473" s="64" t="s">
        <v>526</v>
      </c>
      <c r="BE473" s="64" t="s">
        <v>94</v>
      </c>
      <c r="BF473" s="64" t="s">
        <v>1312</v>
      </c>
      <c r="BG473" s="64" t="b">
        <v>1</v>
      </c>
    </row>
    <row r="474" spans="22:59" s="5" customFormat="1" ht="12.75">
      <c r="V474" s="12"/>
      <c r="W474" s="12"/>
      <c r="AO474" s="5">
        <v>465</v>
      </c>
      <c r="AP474" s="77" t="s">
        <v>1523</v>
      </c>
      <c r="AQ474" s="14" t="s">
        <v>79</v>
      </c>
      <c r="AR474" s="15" t="s">
        <v>79</v>
      </c>
      <c r="AS474" s="15" t="s">
        <v>79</v>
      </c>
      <c r="AT474" s="16" t="s">
        <v>79</v>
      </c>
      <c r="AU474" s="15" t="s">
        <v>79</v>
      </c>
      <c r="AV474" s="17" t="s">
        <v>79</v>
      </c>
      <c r="AW474" s="17">
        <v>24</v>
      </c>
      <c r="AX474" s="17">
        <v>150</v>
      </c>
      <c r="AY474" s="63">
        <v>160</v>
      </c>
      <c r="AZ474" s="63">
        <v>60</v>
      </c>
      <c r="BA474" s="64" t="s">
        <v>79</v>
      </c>
      <c r="BB474" s="64">
        <v>1</v>
      </c>
      <c r="BC474" s="64" t="s">
        <v>79</v>
      </c>
      <c r="BD474" s="64" t="s">
        <v>526</v>
      </c>
      <c r="BE474" s="64" t="s">
        <v>94</v>
      </c>
      <c r="BF474" s="64" t="s">
        <v>1519</v>
      </c>
      <c r="BG474" s="64" t="b">
        <v>1</v>
      </c>
    </row>
    <row r="475" spans="22:59" s="5" customFormat="1" ht="12.75">
      <c r="V475" s="12"/>
      <c r="W475" s="12"/>
      <c r="AO475" s="5">
        <v>466</v>
      </c>
      <c r="AP475" s="77" t="s">
        <v>1524</v>
      </c>
      <c r="AQ475" s="14" t="s">
        <v>79</v>
      </c>
      <c r="AR475" s="15" t="s">
        <v>79</v>
      </c>
      <c r="AS475" s="15" t="s">
        <v>79</v>
      </c>
      <c r="AT475" s="16" t="s">
        <v>79</v>
      </c>
      <c r="AU475" s="15" t="s">
        <v>79</v>
      </c>
      <c r="AV475" s="17" t="s">
        <v>79</v>
      </c>
      <c r="AW475" s="17">
        <v>24</v>
      </c>
      <c r="AX475" s="17">
        <v>60</v>
      </c>
      <c r="AY475" s="63">
        <v>160</v>
      </c>
      <c r="AZ475" s="63">
        <v>60</v>
      </c>
      <c r="BA475" s="64" t="s">
        <v>79</v>
      </c>
      <c r="BB475" s="64">
        <v>1</v>
      </c>
      <c r="BC475" s="64" t="s">
        <v>79</v>
      </c>
      <c r="BD475" s="64" t="s">
        <v>526</v>
      </c>
      <c r="BE475" s="64" t="s">
        <v>94</v>
      </c>
      <c r="BF475" s="64" t="s">
        <v>1312</v>
      </c>
      <c r="BG475" s="64" t="b">
        <v>1</v>
      </c>
    </row>
    <row r="476" spans="22:59" s="5" customFormat="1" ht="12.75">
      <c r="V476" s="12"/>
      <c r="W476" s="12"/>
      <c r="AO476" s="5">
        <v>467</v>
      </c>
      <c r="AP476" s="77" t="s">
        <v>1525</v>
      </c>
      <c r="AQ476" s="14" t="s">
        <v>215</v>
      </c>
      <c r="AR476" s="15" t="s">
        <v>79</v>
      </c>
      <c r="AS476" s="15" t="s">
        <v>79</v>
      </c>
      <c r="AT476" s="16" t="s">
        <v>544</v>
      </c>
      <c r="AU476" s="15">
        <v>160</v>
      </c>
      <c r="AV476" s="17" t="s">
        <v>79</v>
      </c>
      <c r="AW476" s="17">
        <v>24</v>
      </c>
      <c r="AX476" s="17">
        <v>150</v>
      </c>
      <c r="AY476" s="63">
        <v>160</v>
      </c>
      <c r="AZ476" s="63">
        <v>60</v>
      </c>
      <c r="BA476" s="64" t="s">
        <v>79</v>
      </c>
      <c r="BB476" s="64">
        <v>2</v>
      </c>
      <c r="BC476" s="64" t="s">
        <v>1215</v>
      </c>
      <c r="BD476" s="64" t="s">
        <v>526</v>
      </c>
      <c r="BE476" s="64" t="s">
        <v>94</v>
      </c>
      <c r="BF476" s="64" t="s">
        <v>79</v>
      </c>
      <c r="BG476" s="64" t="b">
        <v>1</v>
      </c>
    </row>
    <row r="477" spans="22:59" s="5" customFormat="1" ht="12.75">
      <c r="V477" s="12"/>
      <c r="W477" s="12"/>
      <c r="AO477" s="5">
        <v>468</v>
      </c>
      <c r="AP477" s="77" t="s">
        <v>1526</v>
      </c>
      <c r="AQ477" s="14" t="s">
        <v>215</v>
      </c>
      <c r="AR477" s="15" t="s">
        <v>79</v>
      </c>
      <c r="AS477" s="15" t="s">
        <v>79</v>
      </c>
      <c r="AT477" s="16" t="s">
        <v>544</v>
      </c>
      <c r="AU477" s="15">
        <v>90</v>
      </c>
      <c r="AV477" s="17" t="s">
        <v>79</v>
      </c>
      <c r="AW477" s="17">
        <v>24</v>
      </c>
      <c r="AX477" s="17">
        <v>150</v>
      </c>
      <c r="AY477" s="63">
        <v>90</v>
      </c>
      <c r="AZ477" s="63">
        <v>30</v>
      </c>
      <c r="BA477" s="64" t="s">
        <v>79</v>
      </c>
      <c r="BB477" s="64">
        <v>2</v>
      </c>
      <c r="BC477" s="64" t="s">
        <v>79</v>
      </c>
      <c r="BD477" s="64" t="s">
        <v>526</v>
      </c>
      <c r="BE477" s="64" t="s">
        <v>94</v>
      </c>
      <c r="BF477" s="64" t="s">
        <v>79</v>
      </c>
      <c r="BG477" s="64" t="b">
        <v>1</v>
      </c>
    </row>
    <row r="478" spans="22:59" s="5" customFormat="1" ht="12.75">
      <c r="V478" s="12"/>
      <c r="W478" s="12"/>
      <c r="AO478" s="5">
        <v>469</v>
      </c>
      <c r="AP478" s="77" t="s">
        <v>1313</v>
      </c>
      <c r="AQ478" s="14" t="s">
        <v>79</v>
      </c>
      <c r="AR478" s="15" t="s">
        <v>79</v>
      </c>
      <c r="AS478" s="15" t="s">
        <v>79</v>
      </c>
      <c r="AT478" s="16" t="s">
        <v>79</v>
      </c>
      <c r="AU478" s="15" t="s">
        <v>79</v>
      </c>
      <c r="AV478" s="17" t="s">
        <v>79</v>
      </c>
      <c r="AW478" s="17">
        <v>24</v>
      </c>
      <c r="AX478" s="17">
        <v>150</v>
      </c>
      <c r="AY478" s="63">
        <v>160</v>
      </c>
      <c r="AZ478" s="63">
        <v>60</v>
      </c>
      <c r="BA478" s="64" t="s">
        <v>79</v>
      </c>
      <c r="BB478" s="64">
        <v>2</v>
      </c>
      <c r="BC478" s="64" t="s">
        <v>79</v>
      </c>
      <c r="BD478" s="64" t="s">
        <v>526</v>
      </c>
      <c r="BE478" s="64" t="s">
        <v>94</v>
      </c>
      <c r="BF478" s="64" t="s">
        <v>1312</v>
      </c>
      <c r="BG478" s="64" t="b">
        <v>1</v>
      </c>
    </row>
    <row r="479" spans="22:59" s="5" customFormat="1" ht="12.75">
      <c r="V479" s="12"/>
      <c r="W479" s="12"/>
      <c r="AO479" s="5">
        <v>470</v>
      </c>
      <c r="AP479" s="77" t="s">
        <v>1527</v>
      </c>
      <c r="AQ479" s="14" t="s">
        <v>179</v>
      </c>
      <c r="AR479" s="15" t="s">
        <v>79</v>
      </c>
      <c r="AS479" s="15" t="s">
        <v>79</v>
      </c>
      <c r="AT479" s="16" t="s">
        <v>544</v>
      </c>
      <c r="AU479" s="15">
        <v>90</v>
      </c>
      <c r="AV479" s="17" t="s">
        <v>79</v>
      </c>
      <c r="AW479" s="17">
        <v>24</v>
      </c>
      <c r="AX479" s="17">
        <v>60</v>
      </c>
      <c r="AY479" s="63">
        <v>90</v>
      </c>
      <c r="AZ479" s="63">
        <v>30</v>
      </c>
      <c r="BA479" s="64" t="s">
        <v>79</v>
      </c>
      <c r="BB479" s="64">
        <v>2</v>
      </c>
      <c r="BC479" s="64" t="s">
        <v>1215</v>
      </c>
      <c r="BD479" s="64" t="s">
        <v>526</v>
      </c>
      <c r="BE479" s="64" t="s">
        <v>94</v>
      </c>
      <c r="BF479" s="64" t="s">
        <v>79</v>
      </c>
      <c r="BG479" s="64" t="b">
        <v>1</v>
      </c>
    </row>
    <row r="480" spans="22:59" s="5" customFormat="1" ht="12.75">
      <c r="V480" s="12"/>
      <c r="W480" s="12"/>
      <c r="AO480" s="5">
        <v>471</v>
      </c>
      <c r="AP480" s="77" t="s">
        <v>1528</v>
      </c>
      <c r="AQ480" s="14" t="s">
        <v>179</v>
      </c>
      <c r="AR480" s="15" t="s">
        <v>1273</v>
      </c>
      <c r="AS480" s="15" t="s">
        <v>79</v>
      </c>
      <c r="AT480" s="16" t="s">
        <v>544</v>
      </c>
      <c r="AU480" s="15">
        <v>160</v>
      </c>
      <c r="AV480" s="17" t="s">
        <v>79</v>
      </c>
      <c r="AW480" s="17">
        <v>24</v>
      </c>
      <c r="AX480" s="17">
        <v>60</v>
      </c>
      <c r="AY480" s="63">
        <v>160</v>
      </c>
      <c r="AZ480" s="63">
        <v>60</v>
      </c>
      <c r="BA480" s="64" t="s">
        <v>79</v>
      </c>
      <c r="BB480" s="64">
        <v>2</v>
      </c>
      <c r="BC480" s="64" t="s">
        <v>1215</v>
      </c>
      <c r="BD480" s="64" t="s">
        <v>526</v>
      </c>
      <c r="BE480" s="64" t="s">
        <v>94</v>
      </c>
      <c r="BF480" s="64" t="s">
        <v>1529</v>
      </c>
      <c r="BG480" s="64" t="b">
        <v>1</v>
      </c>
    </row>
    <row r="481" spans="22:59" s="5" customFormat="1" ht="12.75">
      <c r="V481" s="12"/>
      <c r="W481" s="12"/>
      <c r="AO481" s="5">
        <v>472</v>
      </c>
      <c r="AP481" s="77" t="s">
        <v>1530</v>
      </c>
      <c r="AQ481" s="14" t="s">
        <v>179</v>
      </c>
      <c r="AR481" s="15" t="s">
        <v>109</v>
      </c>
      <c r="AS481" s="15" t="s">
        <v>79</v>
      </c>
      <c r="AT481" s="16" t="s">
        <v>544</v>
      </c>
      <c r="AU481" s="15">
        <v>160</v>
      </c>
      <c r="AV481" s="17" t="s">
        <v>79</v>
      </c>
      <c r="AW481" s="17">
        <v>120</v>
      </c>
      <c r="AX481" s="17">
        <v>60</v>
      </c>
      <c r="AY481" s="63">
        <v>160</v>
      </c>
      <c r="AZ481" s="63">
        <v>60</v>
      </c>
      <c r="BA481" s="64" t="s">
        <v>79</v>
      </c>
      <c r="BB481" s="64">
        <v>2</v>
      </c>
      <c r="BC481" s="64" t="s">
        <v>79</v>
      </c>
      <c r="BD481" s="64" t="s">
        <v>526</v>
      </c>
      <c r="BE481" s="64" t="s">
        <v>94</v>
      </c>
      <c r="BF481" s="64" t="s">
        <v>79</v>
      </c>
      <c r="BG481" s="64" t="b">
        <v>1</v>
      </c>
    </row>
    <row r="482" spans="22:59" s="5" customFormat="1" ht="12.75">
      <c r="V482" s="12"/>
      <c r="W482" s="12"/>
      <c r="AO482" s="5">
        <v>473</v>
      </c>
      <c r="AP482" s="77" t="s">
        <v>1531</v>
      </c>
      <c r="AQ482" s="14" t="s">
        <v>179</v>
      </c>
      <c r="AR482" s="15" t="s">
        <v>79</v>
      </c>
      <c r="AS482" s="15" t="s">
        <v>79</v>
      </c>
      <c r="AT482" s="16" t="s">
        <v>544</v>
      </c>
      <c r="AU482" s="15">
        <v>160</v>
      </c>
      <c r="AV482" s="17" t="s">
        <v>79</v>
      </c>
      <c r="AW482" s="17">
        <v>24</v>
      </c>
      <c r="AX482" s="17">
        <v>60</v>
      </c>
      <c r="AY482" s="63">
        <v>160</v>
      </c>
      <c r="AZ482" s="63">
        <v>60</v>
      </c>
      <c r="BA482" s="64" t="s">
        <v>79</v>
      </c>
      <c r="BB482" s="64">
        <v>2</v>
      </c>
      <c r="BC482" s="64" t="s">
        <v>1215</v>
      </c>
      <c r="BD482" s="64" t="s">
        <v>526</v>
      </c>
      <c r="BE482" s="64" t="s">
        <v>94</v>
      </c>
      <c r="BF482" s="64" t="s">
        <v>79</v>
      </c>
      <c r="BG482" s="64" t="b">
        <v>1</v>
      </c>
    </row>
    <row r="483" spans="22:59" s="5" customFormat="1" ht="12.75">
      <c r="V483" s="12"/>
      <c r="W483" s="12"/>
      <c r="AO483" s="5">
        <v>474</v>
      </c>
      <c r="AP483" s="77" t="s">
        <v>1314</v>
      </c>
      <c r="AQ483" s="14" t="s">
        <v>79</v>
      </c>
      <c r="AR483" s="15" t="s">
        <v>79</v>
      </c>
      <c r="AS483" s="15" t="s">
        <v>79</v>
      </c>
      <c r="AT483" s="16" t="s">
        <v>79</v>
      </c>
      <c r="AU483" s="15" t="s">
        <v>79</v>
      </c>
      <c r="AV483" s="17" t="s">
        <v>79</v>
      </c>
      <c r="AW483" s="17">
        <v>24</v>
      </c>
      <c r="AX483" s="17">
        <v>60</v>
      </c>
      <c r="AY483" s="63">
        <v>160</v>
      </c>
      <c r="AZ483" s="63">
        <v>60</v>
      </c>
      <c r="BA483" s="64" t="s">
        <v>79</v>
      </c>
      <c r="BB483" s="64">
        <v>2</v>
      </c>
      <c r="BC483" s="64" t="s">
        <v>79</v>
      </c>
      <c r="BD483" s="64" t="s">
        <v>526</v>
      </c>
      <c r="BE483" s="64" t="s">
        <v>94</v>
      </c>
      <c r="BF483" s="64" t="s">
        <v>1312</v>
      </c>
      <c r="BG483" s="64" t="b">
        <v>1</v>
      </c>
    </row>
    <row r="484" spans="22:59" s="5" customFormat="1" ht="12.75">
      <c r="V484" s="12"/>
      <c r="W484" s="12"/>
      <c r="AO484" s="5">
        <v>475</v>
      </c>
      <c r="AP484" s="74" t="s">
        <v>318</v>
      </c>
      <c r="AQ484" s="45" t="s">
        <v>79</v>
      </c>
      <c r="AR484" s="54" t="s">
        <v>79</v>
      </c>
      <c r="AS484" s="54" t="s">
        <v>79</v>
      </c>
      <c r="AT484" s="38" t="s">
        <v>79</v>
      </c>
      <c r="AU484" s="62" t="s">
        <v>79</v>
      </c>
      <c r="AV484" s="56" t="s">
        <v>79</v>
      </c>
      <c r="AW484" s="57">
        <v>24</v>
      </c>
      <c r="AX484" s="60">
        <v>25</v>
      </c>
      <c r="AY484" s="4" t="s">
        <v>147</v>
      </c>
      <c r="AZ484" s="4">
        <v>90</v>
      </c>
      <c r="BA484" s="5" t="s">
        <v>79</v>
      </c>
      <c r="BB484" s="5" t="s">
        <v>79</v>
      </c>
      <c r="BC484" s="5" t="s">
        <v>79</v>
      </c>
      <c r="BD484" s="5" t="s">
        <v>319</v>
      </c>
      <c r="BE484" s="5" t="s">
        <v>320</v>
      </c>
      <c r="BF484" s="5" t="s">
        <v>79</v>
      </c>
      <c r="BG484" s="5" t="b">
        <v>0</v>
      </c>
    </row>
    <row r="485" spans="22:59" s="5" customFormat="1" ht="12.75">
      <c r="V485" s="12"/>
      <c r="W485" s="12"/>
      <c r="AO485" s="5">
        <v>476</v>
      </c>
      <c r="AP485" s="74" t="s">
        <v>320</v>
      </c>
      <c r="AQ485" s="38" t="s">
        <v>79</v>
      </c>
      <c r="AR485" s="54" t="s">
        <v>79</v>
      </c>
      <c r="AS485" s="54" t="s">
        <v>79</v>
      </c>
      <c r="AT485" s="38" t="s">
        <v>79</v>
      </c>
      <c r="AU485" s="62" t="s">
        <v>79</v>
      </c>
      <c r="AV485" s="56" t="s">
        <v>79</v>
      </c>
      <c r="AW485" s="57">
        <v>24</v>
      </c>
      <c r="AX485" s="60">
        <v>25</v>
      </c>
      <c r="AY485" s="4" t="s">
        <v>147</v>
      </c>
      <c r="AZ485" s="4">
        <v>90</v>
      </c>
      <c r="BA485" s="5" t="s">
        <v>79</v>
      </c>
      <c r="BB485" s="5" t="s">
        <v>79</v>
      </c>
      <c r="BC485" s="5" t="s">
        <v>79</v>
      </c>
      <c r="BD485" s="5" t="s">
        <v>319</v>
      </c>
      <c r="BE485" s="5" t="s">
        <v>320</v>
      </c>
      <c r="BF485" s="5" t="s">
        <v>79</v>
      </c>
      <c r="BG485" s="5" t="b">
        <v>0</v>
      </c>
    </row>
    <row r="486" spans="22:59" s="5" customFormat="1" ht="12.75">
      <c r="V486" s="12"/>
      <c r="W486" s="12"/>
      <c r="AO486" s="5">
        <v>477</v>
      </c>
      <c r="AP486" s="77" t="s">
        <v>320</v>
      </c>
      <c r="AQ486" s="14" t="s">
        <v>79</v>
      </c>
      <c r="AR486" s="15" t="s">
        <v>79</v>
      </c>
      <c r="AS486" s="15" t="s">
        <v>79</v>
      </c>
      <c r="AT486" s="16" t="s">
        <v>79</v>
      </c>
      <c r="AU486" s="15" t="s">
        <v>79</v>
      </c>
      <c r="AV486" s="17" t="s">
        <v>79</v>
      </c>
      <c r="AW486" s="17" t="s">
        <v>1678</v>
      </c>
      <c r="AX486" s="17" t="s">
        <v>1684</v>
      </c>
      <c r="AY486" s="63" t="s">
        <v>1685</v>
      </c>
      <c r="AZ486" s="63" t="s">
        <v>1686</v>
      </c>
      <c r="BA486" s="64" t="s">
        <v>79</v>
      </c>
      <c r="BB486" s="64" t="s">
        <v>79</v>
      </c>
      <c r="BC486" s="64" t="s">
        <v>79</v>
      </c>
      <c r="BD486" s="64" t="s">
        <v>1687</v>
      </c>
      <c r="BE486" s="64" t="s">
        <v>79</v>
      </c>
      <c r="BF486" s="64" t="s">
        <v>79</v>
      </c>
      <c r="BG486" s="64" t="b">
        <v>1</v>
      </c>
    </row>
    <row r="487" spans="22:59" s="5" customFormat="1" ht="12.75">
      <c r="V487" s="12"/>
      <c r="W487" s="12"/>
      <c r="AO487" s="5">
        <v>478</v>
      </c>
      <c r="AP487" s="77" t="s">
        <v>1688</v>
      </c>
      <c r="AQ487" s="14" t="s">
        <v>79</v>
      </c>
      <c r="AR487" s="15" t="s">
        <v>79</v>
      </c>
      <c r="AS487" s="15" t="s">
        <v>79</v>
      </c>
      <c r="AT487" s="16" t="s">
        <v>79</v>
      </c>
      <c r="AU487" s="15" t="s">
        <v>79</v>
      </c>
      <c r="AV487" s="17" t="s">
        <v>79</v>
      </c>
      <c r="AW487" s="17" t="s">
        <v>1678</v>
      </c>
      <c r="AX487" s="17" t="s">
        <v>1684</v>
      </c>
      <c r="AY487" s="63" t="s">
        <v>1685</v>
      </c>
      <c r="AZ487" s="63" t="s">
        <v>1686</v>
      </c>
      <c r="BA487" s="64" t="s">
        <v>79</v>
      </c>
      <c r="BB487" s="64" t="s">
        <v>79</v>
      </c>
      <c r="BC487" s="64" t="s">
        <v>79</v>
      </c>
      <c r="BD487" s="64" t="s">
        <v>1687</v>
      </c>
      <c r="BE487" s="64" t="s">
        <v>79</v>
      </c>
      <c r="BF487" s="64" t="s">
        <v>79</v>
      </c>
      <c r="BG487" s="64" t="b">
        <v>1</v>
      </c>
    </row>
    <row r="488" spans="22:59" s="5" customFormat="1" ht="12.75">
      <c r="V488" s="12"/>
      <c r="W488" s="12"/>
      <c r="AO488" s="5">
        <v>479</v>
      </c>
      <c r="AP488" s="77" t="s">
        <v>1689</v>
      </c>
      <c r="AQ488" s="14" t="s">
        <v>79</v>
      </c>
      <c r="AR488" s="15" t="s">
        <v>79</v>
      </c>
      <c r="AS488" s="15" t="s">
        <v>79</v>
      </c>
      <c r="AT488" s="16" t="s">
        <v>79</v>
      </c>
      <c r="AU488" s="15" t="s">
        <v>79</v>
      </c>
      <c r="AV488" s="17" t="s">
        <v>79</v>
      </c>
      <c r="AW488" s="17" t="s">
        <v>1678</v>
      </c>
      <c r="AX488" s="17" t="s">
        <v>1679</v>
      </c>
      <c r="AY488" s="63" t="s">
        <v>1680</v>
      </c>
      <c r="AZ488" s="63" t="s">
        <v>1681</v>
      </c>
      <c r="BA488" s="64" t="s">
        <v>79</v>
      </c>
      <c r="BB488" s="64" t="s">
        <v>79</v>
      </c>
      <c r="BC488" s="64" t="s">
        <v>79</v>
      </c>
      <c r="BD488" s="64" t="s">
        <v>1690</v>
      </c>
      <c r="BE488" s="64" t="s">
        <v>79</v>
      </c>
      <c r="BF488" s="64" t="s">
        <v>79</v>
      </c>
      <c r="BG488" s="64" t="b">
        <v>1</v>
      </c>
    </row>
    <row r="489" spans="22:59" s="5" customFormat="1" ht="12.75">
      <c r="V489" s="12"/>
      <c r="W489" s="12"/>
      <c r="AO489" s="5">
        <v>480</v>
      </c>
      <c r="AP489" s="77" t="s">
        <v>1691</v>
      </c>
      <c r="AQ489" s="14" t="s">
        <v>79</v>
      </c>
      <c r="AR489" s="15" t="s">
        <v>79</v>
      </c>
      <c r="AS489" s="15" t="s">
        <v>79</v>
      </c>
      <c r="AT489" s="16" t="s">
        <v>79</v>
      </c>
      <c r="AU489" s="15" t="s">
        <v>79</v>
      </c>
      <c r="AV489" s="17" t="s">
        <v>79</v>
      </c>
      <c r="AW489" s="17" t="s">
        <v>1678</v>
      </c>
      <c r="AX489" s="17" t="s">
        <v>1679</v>
      </c>
      <c r="AY489" s="63" t="s">
        <v>1680</v>
      </c>
      <c r="AZ489" s="63" t="s">
        <v>1681</v>
      </c>
      <c r="BA489" s="64" t="s">
        <v>79</v>
      </c>
      <c r="BB489" s="64" t="s">
        <v>79</v>
      </c>
      <c r="BC489" s="64" t="s">
        <v>79</v>
      </c>
      <c r="BD489" s="64" t="s">
        <v>1690</v>
      </c>
      <c r="BE489" s="64" t="s">
        <v>79</v>
      </c>
      <c r="BF489" s="64" t="s">
        <v>79</v>
      </c>
      <c r="BG489" s="64" t="b">
        <v>1</v>
      </c>
    </row>
    <row r="490" spans="22:59" s="5" customFormat="1" ht="12.75">
      <c r="V490" s="12"/>
      <c r="W490" s="12"/>
      <c r="AO490" s="5">
        <v>481</v>
      </c>
      <c r="AP490" s="77" t="s">
        <v>1692</v>
      </c>
      <c r="AQ490" s="14" t="s">
        <v>79</v>
      </c>
      <c r="AR490" s="15" t="s">
        <v>79</v>
      </c>
      <c r="AS490" s="15" t="s">
        <v>79</v>
      </c>
      <c r="AT490" s="16" t="s">
        <v>79</v>
      </c>
      <c r="AU490" s="15" t="s">
        <v>79</v>
      </c>
      <c r="AV490" s="17" t="s">
        <v>79</v>
      </c>
      <c r="AW490" s="17" t="s">
        <v>1678</v>
      </c>
      <c r="AX490" s="17" t="s">
        <v>1679</v>
      </c>
      <c r="AY490" s="63" t="s">
        <v>1680</v>
      </c>
      <c r="AZ490" s="63" t="s">
        <v>1681</v>
      </c>
      <c r="BA490" s="64" t="s">
        <v>79</v>
      </c>
      <c r="BB490" s="64" t="s">
        <v>79</v>
      </c>
      <c r="BC490" s="64" t="s">
        <v>79</v>
      </c>
      <c r="BD490" s="64" t="s">
        <v>1690</v>
      </c>
      <c r="BE490" s="64" t="s">
        <v>79</v>
      </c>
      <c r="BF490" s="64" t="s">
        <v>79</v>
      </c>
      <c r="BG490" s="64" t="b">
        <v>1</v>
      </c>
    </row>
    <row r="491" spans="22:59" s="5" customFormat="1" ht="12.75">
      <c r="V491" s="12"/>
      <c r="W491" s="12"/>
      <c r="AO491" s="5">
        <v>482</v>
      </c>
      <c r="AP491" s="74" t="s">
        <v>170</v>
      </c>
      <c r="AQ491" s="38" t="s">
        <v>79</v>
      </c>
      <c r="AR491" s="54" t="s">
        <v>79</v>
      </c>
      <c r="AS491" s="54" t="s">
        <v>79</v>
      </c>
      <c r="AT491" s="38" t="s">
        <v>79</v>
      </c>
      <c r="AU491" s="62" t="s">
        <v>79</v>
      </c>
      <c r="AV491" s="56" t="s">
        <v>79</v>
      </c>
      <c r="AW491" s="57">
        <v>24</v>
      </c>
      <c r="AX491" s="60">
        <v>25</v>
      </c>
      <c r="AY491" s="4" t="s">
        <v>147</v>
      </c>
      <c r="AZ491" s="4">
        <v>90</v>
      </c>
      <c r="BA491" s="5" t="s">
        <v>79</v>
      </c>
      <c r="BB491" s="5" t="s">
        <v>79</v>
      </c>
      <c r="BC491" s="5" t="s">
        <v>79</v>
      </c>
      <c r="BD491" s="5" t="s">
        <v>321</v>
      </c>
      <c r="BE491" s="5" t="s">
        <v>170</v>
      </c>
      <c r="BF491" s="5" t="s">
        <v>79</v>
      </c>
      <c r="BG491" s="5" t="b">
        <v>0</v>
      </c>
    </row>
    <row r="492" spans="22:59" s="5" customFormat="1" ht="12.75">
      <c r="V492" s="12"/>
      <c r="W492" s="12"/>
      <c r="AO492" s="5">
        <v>483</v>
      </c>
      <c r="AP492" s="77" t="s">
        <v>170</v>
      </c>
      <c r="AQ492" s="14" t="s">
        <v>79</v>
      </c>
      <c r="AR492" s="15" t="s">
        <v>79</v>
      </c>
      <c r="AS492" s="15" t="s">
        <v>79</v>
      </c>
      <c r="AT492" s="16" t="s">
        <v>79</v>
      </c>
      <c r="AU492" s="15" t="s">
        <v>79</v>
      </c>
      <c r="AV492" s="17" t="s">
        <v>79</v>
      </c>
      <c r="AW492" s="17" t="s">
        <v>1678</v>
      </c>
      <c r="AX492" s="17" t="s">
        <v>1684</v>
      </c>
      <c r="AY492" s="63" t="s">
        <v>1685</v>
      </c>
      <c r="AZ492" s="63" t="s">
        <v>1693</v>
      </c>
      <c r="BA492" s="64" t="s">
        <v>79</v>
      </c>
      <c r="BB492" s="64" t="s">
        <v>79</v>
      </c>
      <c r="BC492" s="64" t="s">
        <v>79</v>
      </c>
      <c r="BD492" s="64" t="s">
        <v>1687</v>
      </c>
      <c r="BE492" s="64" t="s">
        <v>79</v>
      </c>
      <c r="BF492" s="64" t="s">
        <v>79</v>
      </c>
      <c r="BG492" s="64" t="b">
        <v>1</v>
      </c>
    </row>
    <row r="493" spans="22:59" s="5" customFormat="1" ht="12.75">
      <c r="V493" s="12"/>
      <c r="W493" s="12"/>
      <c r="AO493" s="5">
        <v>484</v>
      </c>
      <c r="AP493" s="74" t="s">
        <v>322</v>
      </c>
      <c r="AQ493" s="14" t="s">
        <v>79</v>
      </c>
      <c r="AR493" s="15" t="s">
        <v>79</v>
      </c>
      <c r="AS493" s="15" t="s">
        <v>79</v>
      </c>
      <c r="AT493" s="14" t="s">
        <v>79</v>
      </c>
      <c r="AU493" s="17" t="s">
        <v>79</v>
      </c>
      <c r="AV493" s="56" t="s">
        <v>79</v>
      </c>
      <c r="AW493" s="39">
        <v>24</v>
      </c>
      <c r="AX493" s="39">
        <v>25</v>
      </c>
      <c r="AY493" s="4" t="s">
        <v>147</v>
      </c>
      <c r="AZ493" s="4">
        <v>90</v>
      </c>
      <c r="BA493" s="5" t="s">
        <v>79</v>
      </c>
      <c r="BB493" s="5" t="s">
        <v>79</v>
      </c>
      <c r="BC493" s="5" t="s">
        <v>79</v>
      </c>
      <c r="BD493" s="5" t="s">
        <v>321</v>
      </c>
      <c r="BE493" s="5" t="s">
        <v>170</v>
      </c>
      <c r="BF493" s="5" t="s">
        <v>79</v>
      </c>
      <c r="BG493" s="5" t="b">
        <v>0</v>
      </c>
    </row>
    <row r="494" spans="22:59" s="5" customFormat="1" ht="12.75">
      <c r="V494" s="12"/>
      <c r="W494" s="12"/>
      <c r="AO494" s="5">
        <v>485</v>
      </c>
      <c r="AP494" s="74" t="s">
        <v>323</v>
      </c>
      <c r="AQ494" s="14" t="s">
        <v>79</v>
      </c>
      <c r="AR494" s="15" t="s">
        <v>79</v>
      </c>
      <c r="AS494" s="15" t="s">
        <v>79</v>
      </c>
      <c r="AT494" s="14" t="s">
        <v>79</v>
      </c>
      <c r="AU494" s="17" t="s">
        <v>79</v>
      </c>
      <c r="AV494" s="56" t="s">
        <v>79</v>
      </c>
      <c r="AW494" s="39">
        <v>24</v>
      </c>
      <c r="AX494" s="39">
        <v>25</v>
      </c>
      <c r="AY494" s="4" t="s">
        <v>147</v>
      </c>
      <c r="AZ494" s="4">
        <v>90</v>
      </c>
      <c r="BA494" s="5" t="s">
        <v>79</v>
      </c>
      <c r="BB494" s="5" t="s">
        <v>79</v>
      </c>
      <c r="BC494" s="5" t="s">
        <v>79</v>
      </c>
      <c r="BD494" s="5" t="s">
        <v>321</v>
      </c>
      <c r="BE494" s="5" t="s">
        <v>170</v>
      </c>
      <c r="BF494" s="5" t="s">
        <v>79</v>
      </c>
      <c r="BG494" s="5" t="b">
        <v>0</v>
      </c>
    </row>
    <row r="495" spans="22:59" s="5" customFormat="1" ht="12.75">
      <c r="V495" s="12"/>
      <c r="W495" s="12"/>
      <c r="AO495" s="5">
        <v>486</v>
      </c>
      <c r="AP495" s="74" t="s">
        <v>324</v>
      </c>
      <c r="AQ495" s="14" t="s">
        <v>79</v>
      </c>
      <c r="AR495" s="15" t="s">
        <v>79</v>
      </c>
      <c r="AS495" s="15" t="s">
        <v>79</v>
      </c>
      <c r="AT495" s="14" t="s">
        <v>79</v>
      </c>
      <c r="AU495" s="17" t="s">
        <v>79</v>
      </c>
      <c r="AV495" s="56" t="s">
        <v>79</v>
      </c>
      <c r="AW495" s="39">
        <v>24</v>
      </c>
      <c r="AX495" s="39">
        <v>25</v>
      </c>
      <c r="AY495" s="4" t="s">
        <v>147</v>
      </c>
      <c r="AZ495" s="4">
        <v>90</v>
      </c>
      <c r="BA495" s="5" t="s">
        <v>79</v>
      </c>
      <c r="BB495" s="5" t="s">
        <v>79</v>
      </c>
      <c r="BC495" s="5" t="s">
        <v>79</v>
      </c>
      <c r="BD495" s="5" t="s">
        <v>321</v>
      </c>
      <c r="BE495" s="5" t="s">
        <v>170</v>
      </c>
      <c r="BF495" s="5" t="s">
        <v>79</v>
      </c>
      <c r="BG495" s="5" t="b">
        <v>0</v>
      </c>
    </row>
    <row r="496" spans="22:59" s="5" customFormat="1" ht="12.75">
      <c r="V496" s="12"/>
      <c r="W496" s="12"/>
      <c r="AO496" s="5">
        <v>487</v>
      </c>
      <c r="AP496" s="74" t="s">
        <v>325</v>
      </c>
      <c r="AQ496" s="36" t="s">
        <v>79</v>
      </c>
      <c r="AR496" s="61" t="s">
        <v>79</v>
      </c>
      <c r="AS496" s="61" t="s">
        <v>79</v>
      </c>
      <c r="AT496" s="45" t="s">
        <v>79</v>
      </c>
      <c r="AU496" s="73" t="s">
        <v>79</v>
      </c>
      <c r="AV496" s="56" t="s">
        <v>79</v>
      </c>
      <c r="AW496" s="57">
        <v>24</v>
      </c>
      <c r="AX496" s="58">
        <v>25</v>
      </c>
      <c r="AY496" s="4" t="s">
        <v>147</v>
      </c>
      <c r="AZ496" s="4">
        <v>90</v>
      </c>
      <c r="BA496" s="5" t="s">
        <v>79</v>
      </c>
      <c r="BB496" s="5" t="s">
        <v>79</v>
      </c>
      <c r="BC496" s="5" t="s">
        <v>79</v>
      </c>
      <c r="BD496" s="5" t="s">
        <v>321</v>
      </c>
      <c r="BE496" s="5" t="s">
        <v>325</v>
      </c>
      <c r="BF496" s="5" t="s">
        <v>79</v>
      </c>
      <c r="BG496" s="5" t="b">
        <v>0</v>
      </c>
    </row>
    <row r="497" spans="22:59" s="5" customFormat="1" ht="12.75">
      <c r="V497" s="12"/>
      <c r="W497" s="12"/>
      <c r="AO497" s="5">
        <v>488</v>
      </c>
      <c r="AP497" s="77" t="s">
        <v>325</v>
      </c>
      <c r="AQ497" s="14" t="s">
        <v>79</v>
      </c>
      <c r="AR497" s="15" t="s">
        <v>79</v>
      </c>
      <c r="AS497" s="15" t="s">
        <v>79</v>
      </c>
      <c r="AT497" s="16" t="s">
        <v>79</v>
      </c>
      <c r="AU497" s="15" t="s">
        <v>79</v>
      </c>
      <c r="AV497" s="17" t="s">
        <v>79</v>
      </c>
      <c r="AW497" s="17" t="s">
        <v>1678</v>
      </c>
      <c r="AX497" s="17" t="s">
        <v>1684</v>
      </c>
      <c r="AY497" s="63" t="s">
        <v>1685</v>
      </c>
      <c r="AZ497" s="63" t="s">
        <v>1693</v>
      </c>
      <c r="BA497" s="64" t="s">
        <v>79</v>
      </c>
      <c r="BB497" s="64" t="s">
        <v>79</v>
      </c>
      <c r="BC497" s="64" t="s">
        <v>79</v>
      </c>
      <c r="BD497" s="64" t="s">
        <v>1687</v>
      </c>
      <c r="BE497" s="64" t="s">
        <v>79</v>
      </c>
      <c r="BF497" s="64" t="s">
        <v>79</v>
      </c>
      <c r="BG497" s="64" t="b">
        <v>1</v>
      </c>
    </row>
    <row r="498" spans="22:59" s="5" customFormat="1" ht="12.75">
      <c r="V498" s="12"/>
      <c r="W498" s="12"/>
      <c r="AO498" s="5">
        <v>489</v>
      </c>
      <c r="AP498" s="77" t="s">
        <v>582</v>
      </c>
      <c r="AQ498" s="14" t="s">
        <v>79</v>
      </c>
      <c r="AR498" s="15" t="s">
        <v>79</v>
      </c>
      <c r="AS498" s="15" t="s">
        <v>79</v>
      </c>
      <c r="AT498" s="16" t="s">
        <v>79</v>
      </c>
      <c r="AU498" s="15" t="s">
        <v>79</v>
      </c>
      <c r="AV498" s="17" t="s">
        <v>79</v>
      </c>
      <c r="AW498" s="17">
        <v>24</v>
      </c>
      <c r="AX498" s="17">
        <v>150</v>
      </c>
      <c r="AY498" s="4">
        <v>90</v>
      </c>
      <c r="AZ498" s="4">
        <v>30</v>
      </c>
      <c r="BA498" s="5" t="s">
        <v>79</v>
      </c>
      <c r="BB498" s="5" t="s">
        <v>79</v>
      </c>
      <c r="BC498" s="5" t="s">
        <v>79</v>
      </c>
      <c r="BD498" s="5" t="s">
        <v>583</v>
      </c>
      <c r="BE498" s="5" t="s">
        <v>94</v>
      </c>
      <c r="BF498" s="5" t="s">
        <v>584</v>
      </c>
      <c r="BG498" s="5" t="b">
        <v>0</v>
      </c>
    </row>
    <row r="499" spans="22:59" s="5" customFormat="1" ht="12.75">
      <c r="V499" s="12"/>
      <c r="W499" s="12"/>
      <c r="AO499" s="5">
        <v>490</v>
      </c>
      <c r="AP499" s="77" t="s">
        <v>585</v>
      </c>
      <c r="AQ499" s="14" t="s">
        <v>79</v>
      </c>
      <c r="AR499" s="15" t="s">
        <v>79</v>
      </c>
      <c r="AS499" s="15" t="s">
        <v>79</v>
      </c>
      <c r="AT499" s="16" t="s">
        <v>79</v>
      </c>
      <c r="AU499" s="15" t="s">
        <v>79</v>
      </c>
      <c r="AV499" s="17" t="s">
        <v>79</v>
      </c>
      <c r="AW499" s="17">
        <v>24</v>
      </c>
      <c r="AX499" s="17">
        <v>150</v>
      </c>
      <c r="AY499" s="4">
        <v>90</v>
      </c>
      <c r="AZ499" s="4">
        <v>30</v>
      </c>
      <c r="BA499" s="5" t="s">
        <v>79</v>
      </c>
      <c r="BB499" s="5" t="s">
        <v>79</v>
      </c>
      <c r="BC499" s="5" t="s">
        <v>79</v>
      </c>
      <c r="BD499" s="5" t="s">
        <v>583</v>
      </c>
      <c r="BE499" s="5" t="s">
        <v>586</v>
      </c>
      <c r="BF499" s="5" t="s">
        <v>583</v>
      </c>
      <c r="BG499" s="5" t="b">
        <v>0</v>
      </c>
    </row>
    <row r="500" spans="22:59" s="5" customFormat="1" ht="12.75">
      <c r="V500" s="12"/>
      <c r="W500" s="12"/>
      <c r="AO500" s="5">
        <v>491</v>
      </c>
      <c r="AP500" s="77" t="s">
        <v>587</v>
      </c>
      <c r="AQ500" s="14" t="s">
        <v>239</v>
      </c>
      <c r="AR500" s="15" t="s">
        <v>79</v>
      </c>
      <c r="AS500" s="15" t="s">
        <v>79</v>
      </c>
      <c r="AT500" s="16" t="s">
        <v>544</v>
      </c>
      <c r="AU500" s="15" t="s">
        <v>90</v>
      </c>
      <c r="AV500" s="17" t="s">
        <v>79</v>
      </c>
      <c r="AW500" s="17">
        <v>24</v>
      </c>
      <c r="AX500" s="17">
        <v>150</v>
      </c>
      <c r="AY500" s="4">
        <v>160</v>
      </c>
      <c r="AZ500" s="4">
        <v>60</v>
      </c>
      <c r="BA500" s="5" t="s">
        <v>79</v>
      </c>
      <c r="BB500" s="5" t="s">
        <v>79</v>
      </c>
      <c r="BC500" s="5" t="s">
        <v>79</v>
      </c>
      <c r="BD500" s="5" t="s">
        <v>526</v>
      </c>
      <c r="BE500" s="5" t="s">
        <v>94</v>
      </c>
      <c r="BF500" s="5" t="s">
        <v>79</v>
      </c>
      <c r="BG500" s="5" t="b">
        <v>0</v>
      </c>
    </row>
    <row r="501" spans="22:59" s="5" customFormat="1" ht="12.75">
      <c r="V501" s="12"/>
      <c r="W501" s="12"/>
      <c r="AO501" s="5">
        <v>492</v>
      </c>
      <c r="AP501" s="77" t="s">
        <v>588</v>
      </c>
      <c r="AQ501" s="14" t="s">
        <v>239</v>
      </c>
      <c r="AR501" s="15" t="s">
        <v>79</v>
      </c>
      <c r="AS501" s="15" t="s">
        <v>79</v>
      </c>
      <c r="AT501" s="16" t="s">
        <v>544</v>
      </c>
      <c r="AU501" s="15" t="s">
        <v>147</v>
      </c>
      <c r="AV501" s="17" t="s">
        <v>79</v>
      </c>
      <c r="AW501" s="17">
        <v>24</v>
      </c>
      <c r="AX501" s="17">
        <v>150</v>
      </c>
      <c r="AY501" s="4">
        <v>90</v>
      </c>
      <c r="AZ501" s="4">
        <v>30</v>
      </c>
      <c r="BA501" s="5" t="s">
        <v>79</v>
      </c>
      <c r="BB501" s="5" t="s">
        <v>79</v>
      </c>
      <c r="BC501" s="5" t="s">
        <v>79</v>
      </c>
      <c r="BD501" s="5" t="s">
        <v>526</v>
      </c>
      <c r="BE501" s="5" t="s">
        <v>94</v>
      </c>
      <c r="BF501" s="5" t="s">
        <v>79</v>
      </c>
      <c r="BG501" s="5" t="b">
        <v>0</v>
      </c>
    </row>
    <row r="502" spans="22:59" s="5" customFormat="1" ht="12.75">
      <c r="V502" s="12"/>
      <c r="W502" s="12"/>
      <c r="AO502" s="5">
        <v>493</v>
      </c>
      <c r="AP502" s="77" t="s">
        <v>589</v>
      </c>
      <c r="AQ502" s="14" t="s">
        <v>215</v>
      </c>
      <c r="AR502" s="15" t="s">
        <v>109</v>
      </c>
      <c r="AS502" s="15" t="s">
        <v>79</v>
      </c>
      <c r="AT502" s="16" t="s">
        <v>544</v>
      </c>
      <c r="AU502" s="15" t="s">
        <v>147</v>
      </c>
      <c r="AV502" s="17" t="s">
        <v>79</v>
      </c>
      <c r="AW502" s="17">
        <v>120</v>
      </c>
      <c r="AX502" s="17">
        <v>150</v>
      </c>
      <c r="AY502" s="4">
        <v>90</v>
      </c>
      <c r="AZ502" s="4">
        <v>30</v>
      </c>
      <c r="BA502" s="5" t="s">
        <v>79</v>
      </c>
      <c r="BB502" s="5" t="s">
        <v>79</v>
      </c>
      <c r="BC502" s="5" t="s">
        <v>79</v>
      </c>
      <c r="BD502" s="5" t="s">
        <v>526</v>
      </c>
      <c r="BE502" s="5" t="s">
        <v>94</v>
      </c>
      <c r="BF502" s="5" t="s">
        <v>79</v>
      </c>
      <c r="BG502" s="5" t="b">
        <v>0</v>
      </c>
    </row>
    <row r="503" spans="22:59" s="5" customFormat="1" ht="12.75">
      <c r="V503" s="12"/>
      <c r="W503" s="12"/>
      <c r="AO503" s="5">
        <v>494</v>
      </c>
      <c r="AP503" s="77" t="s">
        <v>590</v>
      </c>
      <c r="AQ503" s="14" t="s">
        <v>79</v>
      </c>
      <c r="AR503" s="15" t="s">
        <v>79</v>
      </c>
      <c r="AS503" s="15" t="s">
        <v>79</v>
      </c>
      <c r="AT503" s="16" t="s">
        <v>79</v>
      </c>
      <c r="AU503" s="15" t="s">
        <v>79</v>
      </c>
      <c r="AV503" s="17" t="s">
        <v>79</v>
      </c>
      <c r="AW503" s="17">
        <v>24</v>
      </c>
      <c r="AX503" s="17">
        <v>150</v>
      </c>
      <c r="AY503" s="4" t="s">
        <v>79</v>
      </c>
      <c r="AZ503" s="4" t="s">
        <v>79</v>
      </c>
      <c r="BA503" s="5" t="s">
        <v>79</v>
      </c>
      <c r="BB503" s="5" t="s">
        <v>79</v>
      </c>
      <c r="BC503" s="5" t="s">
        <v>79</v>
      </c>
      <c r="BD503" s="5" t="s">
        <v>526</v>
      </c>
      <c r="BE503" s="5" t="s">
        <v>94</v>
      </c>
      <c r="BF503" s="5" t="s">
        <v>79</v>
      </c>
      <c r="BG503" s="5" t="b">
        <v>0</v>
      </c>
    </row>
    <row r="504" spans="22:59" s="5" customFormat="1" ht="12.75">
      <c r="V504" s="12"/>
      <c r="W504" s="12"/>
      <c r="AO504" s="5">
        <v>495</v>
      </c>
      <c r="AP504" s="77" t="s">
        <v>591</v>
      </c>
      <c r="AQ504" s="14" t="s">
        <v>239</v>
      </c>
      <c r="AR504" s="15" t="s">
        <v>79</v>
      </c>
      <c r="AS504" s="15" t="s">
        <v>79</v>
      </c>
      <c r="AT504" s="16" t="s">
        <v>555</v>
      </c>
      <c r="AU504" s="15" t="s">
        <v>90</v>
      </c>
      <c r="AV504" s="17" t="s">
        <v>79</v>
      </c>
      <c r="AW504" s="17">
        <v>24</v>
      </c>
      <c r="AX504" s="17">
        <v>150</v>
      </c>
      <c r="AY504" s="4">
        <v>160</v>
      </c>
      <c r="AZ504" s="4">
        <v>60</v>
      </c>
      <c r="BA504" s="5" t="s">
        <v>79</v>
      </c>
      <c r="BB504" s="5" t="s">
        <v>79</v>
      </c>
      <c r="BC504" s="5" t="s">
        <v>79</v>
      </c>
      <c r="BD504" s="5" t="s">
        <v>560</v>
      </c>
      <c r="BE504" s="5" t="s">
        <v>94</v>
      </c>
      <c r="BF504" s="5" t="s">
        <v>569</v>
      </c>
      <c r="BG504" s="5" t="b">
        <v>0</v>
      </c>
    </row>
    <row r="505" spans="22:59" s="5" customFormat="1" ht="12.75">
      <c r="V505" s="12"/>
      <c r="W505" s="12"/>
      <c r="AO505" s="5">
        <v>496</v>
      </c>
      <c r="AP505" s="77" t="s">
        <v>592</v>
      </c>
      <c r="AQ505" s="14" t="s">
        <v>215</v>
      </c>
      <c r="AR505" s="15" t="s">
        <v>79</v>
      </c>
      <c r="AS505" s="15" t="s">
        <v>79</v>
      </c>
      <c r="AT505" s="16" t="s">
        <v>555</v>
      </c>
      <c r="AU505" s="15" t="s">
        <v>90</v>
      </c>
      <c r="AV505" s="17" t="s">
        <v>79</v>
      </c>
      <c r="AW505" s="17">
        <v>24</v>
      </c>
      <c r="AX505" s="17">
        <v>150</v>
      </c>
      <c r="AY505" s="4">
        <v>160</v>
      </c>
      <c r="AZ505" s="4">
        <v>60</v>
      </c>
      <c r="BA505" s="5" t="s">
        <v>79</v>
      </c>
      <c r="BB505" s="5" t="s">
        <v>79</v>
      </c>
      <c r="BC505" s="5" t="s">
        <v>79</v>
      </c>
      <c r="BD505" s="5" t="s">
        <v>560</v>
      </c>
      <c r="BE505" s="5" t="s">
        <v>94</v>
      </c>
      <c r="BF505" s="5" t="s">
        <v>569</v>
      </c>
      <c r="BG505" s="5" t="b">
        <v>0</v>
      </c>
    </row>
    <row r="506" spans="22:59" s="5" customFormat="1" ht="12.75">
      <c r="V506" s="12"/>
      <c r="W506" s="12"/>
      <c r="AO506" s="5">
        <v>497</v>
      </c>
      <c r="AP506" s="77" t="s">
        <v>593</v>
      </c>
      <c r="AQ506" s="14" t="s">
        <v>79</v>
      </c>
      <c r="AR506" s="15" t="s">
        <v>79</v>
      </c>
      <c r="AS506" s="15" t="s">
        <v>79</v>
      </c>
      <c r="AT506" s="16" t="s">
        <v>79</v>
      </c>
      <c r="AU506" s="15" t="s">
        <v>79</v>
      </c>
      <c r="AV506" s="17" t="s">
        <v>79</v>
      </c>
      <c r="AW506" s="17">
        <v>24</v>
      </c>
      <c r="AX506" s="17">
        <v>150</v>
      </c>
      <c r="AY506" s="4">
        <v>90</v>
      </c>
      <c r="AZ506" s="4">
        <v>30</v>
      </c>
      <c r="BA506" s="5" t="s">
        <v>79</v>
      </c>
      <c r="BB506" s="5" t="s">
        <v>79</v>
      </c>
      <c r="BC506" s="5" t="s">
        <v>79</v>
      </c>
      <c r="BD506" s="5" t="s">
        <v>594</v>
      </c>
      <c r="BE506" s="5" t="s">
        <v>94</v>
      </c>
      <c r="BF506" s="5" t="s">
        <v>79</v>
      </c>
      <c r="BG506" s="5" t="b">
        <v>0</v>
      </c>
    </row>
    <row r="507" spans="22:59" s="5" customFormat="1" ht="12.75">
      <c r="V507" s="12"/>
      <c r="W507" s="12"/>
      <c r="AO507" s="5">
        <v>498</v>
      </c>
      <c r="AP507" s="77" t="s">
        <v>595</v>
      </c>
      <c r="AQ507" s="14" t="s">
        <v>79</v>
      </c>
      <c r="AR507" s="15" t="s">
        <v>79</v>
      </c>
      <c r="AS507" s="15" t="s">
        <v>79</v>
      </c>
      <c r="AT507" s="16" t="s">
        <v>79</v>
      </c>
      <c r="AU507" s="15" t="s">
        <v>79</v>
      </c>
      <c r="AV507" s="17" t="s">
        <v>79</v>
      </c>
      <c r="AW507" s="17">
        <v>24</v>
      </c>
      <c r="AX507" s="17">
        <v>150</v>
      </c>
      <c r="AY507" s="4">
        <v>90</v>
      </c>
      <c r="AZ507" s="4">
        <v>120</v>
      </c>
      <c r="BA507" s="5" t="s">
        <v>79</v>
      </c>
      <c r="BB507" s="5" t="s">
        <v>79</v>
      </c>
      <c r="BC507" s="5" t="s">
        <v>79</v>
      </c>
      <c r="BD507" s="5" t="s">
        <v>594</v>
      </c>
      <c r="BE507" s="5" t="s">
        <v>94</v>
      </c>
      <c r="BF507" s="5" t="s">
        <v>79</v>
      </c>
      <c r="BG507" s="5" t="b">
        <v>0</v>
      </c>
    </row>
    <row r="508" spans="22:59" s="5" customFormat="1" ht="12.75">
      <c r="V508" s="12"/>
      <c r="W508" s="12"/>
      <c r="AO508" s="5">
        <v>499</v>
      </c>
      <c r="AP508" s="77" t="s">
        <v>596</v>
      </c>
      <c r="AQ508" s="14" t="s">
        <v>79</v>
      </c>
      <c r="AR508" s="15" t="s">
        <v>79</v>
      </c>
      <c r="AS508" s="15" t="s">
        <v>79</v>
      </c>
      <c r="AT508" s="16" t="s">
        <v>79</v>
      </c>
      <c r="AU508" s="15" t="s">
        <v>79</v>
      </c>
      <c r="AV508" s="17" t="s">
        <v>79</v>
      </c>
      <c r="AW508" s="17">
        <v>120</v>
      </c>
      <c r="AX508" s="17">
        <v>150</v>
      </c>
      <c r="AY508" s="4">
        <v>90</v>
      </c>
      <c r="AZ508" s="4">
        <v>30</v>
      </c>
      <c r="BA508" s="5" t="s">
        <v>79</v>
      </c>
      <c r="BB508" s="5" t="s">
        <v>79</v>
      </c>
      <c r="BC508" s="5" t="s">
        <v>79</v>
      </c>
      <c r="BD508" s="5" t="s">
        <v>594</v>
      </c>
      <c r="BE508" s="5" t="s">
        <v>94</v>
      </c>
      <c r="BF508" s="5" t="s">
        <v>79</v>
      </c>
      <c r="BG508" s="5" t="b">
        <v>0</v>
      </c>
    </row>
    <row r="509" spans="22:59" s="5" customFormat="1" ht="12.75">
      <c r="V509" s="12"/>
      <c r="W509" s="12"/>
      <c r="AO509" s="5">
        <v>500</v>
      </c>
      <c r="AP509" s="77" t="s">
        <v>597</v>
      </c>
      <c r="AQ509" s="14" t="s">
        <v>79</v>
      </c>
      <c r="AR509" s="15" t="s">
        <v>79</v>
      </c>
      <c r="AS509" s="15" t="s">
        <v>79</v>
      </c>
      <c r="AT509" s="16" t="s">
        <v>79</v>
      </c>
      <c r="AU509" s="15" t="s">
        <v>79</v>
      </c>
      <c r="AV509" s="17" t="s">
        <v>79</v>
      </c>
      <c r="AW509" s="17">
        <v>24</v>
      </c>
      <c r="AX509" s="17">
        <v>50</v>
      </c>
      <c r="AY509" s="4">
        <v>160</v>
      </c>
      <c r="AZ509" s="4">
        <v>60</v>
      </c>
      <c r="BA509" s="5" t="s">
        <v>79</v>
      </c>
      <c r="BB509" s="5" t="s">
        <v>79</v>
      </c>
      <c r="BC509" s="5" t="s">
        <v>79</v>
      </c>
      <c r="BD509" s="5" t="s">
        <v>598</v>
      </c>
      <c r="BE509" s="5" t="s">
        <v>94</v>
      </c>
      <c r="BF509" s="5" t="s">
        <v>599</v>
      </c>
      <c r="BG509" s="5" t="b">
        <v>0</v>
      </c>
    </row>
    <row r="510" spans="22:59" s="5" customFormat="1" ht="12.75">
      <c r="V510" s="12"/>
      <c r="W510" s="12"/>
      <c r="AO510" s="5">
        <v>501</v>
      </c>
      <c r="AP510" s="77" t="s">
        <v>600</v>
      </c>
      <c r="AQ510" s="14" t="s">
        <v>215</v>
      </c>
      <c r="AR510" s="15" t="s">
        <v>79</v>
      </c>
      <c r="AS510" s="15" t="s">
        <v>79</v>
      </c>
      <c r="AT510" s="16" t="s">
        <v>544</v>
      </c>
      <c r="AU510" s="15" t="s">
        <v>90</v>
      </c>
      <c r="AV510" s="17" t="s">
        <v>79</v>
      </c>
      <c r="AW510" s="17">
        <v>24</v>
      </c>
      <c r="AX510" s="17">
        <v>150</v>
      </c>
      <c r="AY510" s="4">
        <v>160</v>
      </c>
      <c r="AZ510" s="4">
        <v>60</v>
      </c>
      <c r="BA510" s="5" t="s">
        <v>79</v>
      </c>
      <c r="BB510" s="5" t="s">
        <v>79</v>
      </c>
      <c r="BC510" s="5" t="s">
        <v>79</v>
      </c>
      <c r="BD510" s="5" t="s">
        <v>526</v>
      </c>
      <c r="BE510" s="5" t="s">
        <v>94</v>
      </c>
      <c r="BF510" s="5" t="s">
        <v>79</v>
      </c>
      <c r="BG510" s="5" t="b">
        <v>0</v>
      </c>
    </row>
    <row r="511" spans="22:59" s="5" customFormat="1" ht="12.75">
      <c r="V511" s="12"/>
      <c r="W511" s="12"/>
      <c r="AO511" s="5">
        <v>502</v>
      </c>
      <c r="AP511" s="77" t="s">
        <v>601</v>
      </c>
      <c r="AQ511" s="14" t="s">
        <v>79</v>
      </c>
      <c r="AR511" s="15" t="s">
        <v>79</v>
      </c>
      <c r="AS511" s="15" t="s">
        <v>79</v>
      </c>
      <c r="AT511" s="16" t="s">
        <v>79</v>
      </c>
      <c r="AU511" s="15" t="s">
        <v>79</v>
      </c>
      <c r="AV511" s="17" t="s">
        <v>79</v>
      </c>
      <c r="AW511" s="17">
        <v>24</v>
      </c>
      <c r="AX511" s="17">
        <v>150</v>
      </c>
      <c r="AY511" s="4">
        <v>160</v>
      </c>
      <c r="AZ511" s="4">
        <v>60</v>
      </c>
      <c r="BA511" s="5" t="s">
        <v>79</v>
      </c>
      <c r="BB511" s="5" t="s">
        <v>79</v>
      </c>
      <c r="BC511" s="5" t="s">
        <v>79</v>
      </c>
      <c r="BD511" s="5" t="s">
        <v>579</v>
      </c>
      <c r="BE511" s="5" t="s">
        <v>94</v>
      </c>
      <c r="BF511" s="5" t="s">
        <v>602</v>
      </c>
      <c r="BG511" s="5" t="b">
        <v>0</v>
      </c>
    </row>
    <row r="512" spans="22:59" s="5" customFormat="1" ht="12.75">
      <c r="V512" s="12"/>
      <c r="W512" s="12"/>
      <c r="AO512" s="5">
        <v>503</v>
      </c>
      <c r="AP512" s="77" t="s">
        <v>603</v>
      </c>
      <c r="AQ512" s="14" t="s">
        <v>79</v>
      </c>
      <c r="AR512" s="15" t="s">
        <v>79</v>
      </c>
      <c r="AS512" s="15" t="s">
        <v>79</v>
      </c>
      <c r="AT512" s="16" t="s">
        <v>79</v>
      </c>
      <c r="AU512" s="15" t="s">
        <v>79</v>
      </c>
      <c r="AV512" s="17" t="s">
        <v>79</v>
      </c>
      <c r="AW512" s="17">
        <v>24</v>
      </c>
      <c r="AX512" s="17">
        <v>150</v>
      </c>
      <c r="AY512" s="4">
        <v>90</v>
      </c>
      <c r="AZ512" s="4">
        <v>30</v>
      </c>
      <c r="BA512" s="5" t="s">
        <v>79</v>
      </c>
      <c r="BB512" s="5" t="s">
        <v>79</v>
      </c>
      <c r="BC512" s="5" t="s">
        <v>79</v>
      </c>
      <c r="BD512" s="5" t="s">
        <v>604</v>
      </c>
      <c r="BE512" s="5" t="s">
        <v>94</v>
      </c>
      <c r="BF512" s="5" t="s">
        <v>79</v>
      </c>
      <c r="BG512" s="5" t="b">
        <v>0</v>
      </c>
    </row>
    <row r="513" spans="22:59" s="5" customFormat="1" ht="12.75">
      <c r="V513" s="12"/>
      <c r="W513" s="12"/>
      <c r="AO513" s="5">
        <v>504</v>
      </c>
      <c r="AP513" s="77" t="s">
        <v>605</v>
      </c>
      <c r="AQ513" s="14" t="s">
        <v>239</v>
      </c>
      <c r="AR513" s="15" t="s">
        <v>109</v>
      </c>
      <c r="AS513" s="15" t="s">
        <v>79</v>
      </c>
      <c r="AT513" s="16" t="s">
        <v>606</v>
      </c>
      <c r="AU513" s="15" t="s">
        <v>147</v>
      </c>
      <c r="AV513" s="17" t="s">
        <v>79</v>
      </c>
      <c r="AW513" s="17">
        <v>120</v>
      </c>
      <c r="AX513" s="17">
        <v>150</v>
      </c>
      <c r="AY513" s="4">
        <v>90</v>
      </c>
      <c r="AZ513" s="4">
        <v>30</v>
      </c>
      <c r="BA513" s="5" t="s">
        <v>79</v>
      </c>
      <c r="BB513" s="5" t="s">
        <v>79</v>
      </c>
      <c r="BC513" s="5" t="s">
        <v>79</v>
      </c>
      <c r="BD513" s="5" t="s">
        <v>607</v>
      </c>
      <c r="BE513" s="5" t="s">
        <v>608</v>
      </c>
      <c r="BF513" s="5" t="s">
        <v>609</v>
      </c>
      <c r="BG513" s="5" t="b">
        <v>0</v>
      </c>
    </row>
    <row r="514" spans="22:59" s="5" customFormat="1" ht="12.75">
      <c r="V514" s="12"/>
      <c r="W514" s="12"/>
      <c r="AO514" s="5">
        <v>505</v>
      </c>
      <c r="AP514" s="77" t="s">
        <v>610</v>
      </c>
      <c r="AQ514" s="14" t="s">
        <v>239</v>
      </c>
      <c r="AR514" s="15" t="s">
        <v>109</v>
      </c>
      <c r="AS514" s="15" t="s">
        <v>79</v>
      </c>
      <c r="AT514" s="16" t="s">
        <v>606</v>
      </c>
      <c r="AU514" s="15" t="s">
        <v>90</v>
      </c>
      <c r="AV514" s="17" t="s">
        <v>79</v>
      </c>
      <c r="AW514" s="17">
        <v>120</v>
      </c>
      <c r="AX514" s="17">
        <v>150</v>
      </c>
      <c r="AY514" s="4">
        <v>160</v>
      </c>
      <c r="AZ514" s="4">
        <v>60</v>
      </c>
      <c r="BA514" s="5" t="s">
        <v>79</v>
      </c>
      <c r="BB514" s="5" t="s">
        <v>79</v>
      </c>
      <c r="BC514" s="5" t="s">
        <v>79</v>
      </c>
      <c r="BD514" s="5" t="s">
        <v>607</v>
      </c>
      <c r="BE514" s="5" t="s">
        <v>611</v>
      </c>
      <c r="BF514" s="5" t="s">
        <v>609</v>
      </c>
      <c r="BG514" s="5" t="b">
        <v>0</v>
      </c>
    </row>
    <row r="515" spans="22:59" s="5" customFormat="1" ht="12.75">
      <c r="V515" s="12"/>
      <c r="W515" s="12"/>
      <c r="AO515" s="5">
        <v>506</v>
      </c>
      <c r="AP515" s="77" t="s">
        <v>612</v>
      </c>
      <c r="AQ515" s="14" t="s">
        <v>239</v>
      </c>
      <c r="AR515" s="15" t="s">
        <v>109</v>
      </c>
      <c r="AS515" s="15" t="s">
        <v>132</v>
      </c>
      <c r="AT515" s="16" t="s">
        <v>606</v>
      </c>
      <c r="AU515" s="15" t="s">
        <v>147</v>
      </c>
      <c r="AV515" s="17" t="s">
        <v>79</v>
      </c>
      <c r="AW515" s="17">
        <v>120</v>
      </c>
      <c r="AX515" s="17">
        <v>150</v>
      </c>
      <c r="AY515" s="4">
        <v>90</v>
      </c>
      <c r="AZ515" s="4">
        <v>30</v>
      </c>
      <c r="BA515" s="5">
        <v>2</v>
      </c>
      <c r="BB515" s="5" t="s">
        <v>79</v>
      </c>
      <c r="BC515" s="5" t="s">
        <v>79</v>
      </c>
      <c r="BD515" s="5" t="s">
        <v>607</v>
      </c>
      <c r="BE515" s="5" t="s">
        <v>613</v>
      </c>
      <c r="BF515" s="5" t="s">
        <v>609</v>
      </c>
      <c r="BG515" s="5" t="b">
        <v>0</v>
      </c>
    </row>
    <row r="516" spans="22:59" s="5" customFormat="1" ht="12.75">
      <c r="V516" s="12"/>
      <c r="W516" s="12"/>
      <c r="AO516" s="5">
        <v>507</v>
      </c>
      <c r="AP516" s="77" t="s">
        <v>614</v>
      </c>
      <c r="AQ516" s="14" t="s">
        <v>239</v>
      </c>
      <c r="AR516" s="15" t="s">
        <v>109</v>
      </c>
      <c r="AS516" s="15" t="s">
        <v>132</v>
      </c>
      <c r="AT516" s="16" t="s">
        <v>606</v>
      </c>
      <c r="AU516" s="15" t="s">
        <v>90</v>
      </c>
      <c r="AV516" s="17" t="s">
        <v>79</v>
      </c>
      <c r="AW516" s="17">
        <v>120</v>
      </c>
      <c r="AX516" s="17">
        <v>150</v>
      </c>
      <c r="AY516" s="4">
        <v>160</v>
      </c>
      <c r="AZ516" s="4">
        <v>60</v>
      </c>
      <c r="BA516" s="5">
        <v>2</v>
      </c>
      <c r="BB516" s="5" t="s">
        <v>79</v>
      </c>
      <c r="BC516" s="5" t="s">
        <v>79</v>
      </c>
      <c r="BD516" s="5" t="s">
        <v>607</v>
      </c>
      <c r="BE516" s="5" t="s">
        <v>615</v>
      </c>
      <c r="BF516" s="5" t="s">
        <v>609</v>
      </c>
      <c r="BG516" s="5" t="b">
        <v>0</v>
      </c>
    </row>
    <row r="517" spans="22:59" s="5" customFormat="1" ht="12.75">
      <c r="V517" s="12"/>
      <c r="W517" s="12"/>
      <c r="AO517" s="5">
        <v>508</v>
      </c>
      <c r="AP517" s="77" t="s">
        <v>616</v>
      </c>
      <c r="AQ517" s="14" t="s">
        <v>239</v>
      </c>
      <c r="AR517" s="15" t="s">
        <v>109</v>
      </c>
      <c r="AS517" s="15" t="s">
        <v>132</v>
      </c>
      <c r="AT517" s="16" t="s">
        <v>606</v>
      </c>
      <c r="AU517" s="15" t="s">
        <v>147</v>
      </c>
      <c r="AV517" s="17" t="s">
        <v>79</v>
      </c>
      <c r="AW517" s="17">
        <v>120</v>
      </c>
      <c r="AX517" s="17">
        <v>150</v>
      </c>
      <c r="AY517" s="4">
        <v>90</v>
      </c>
      <c r="AZ517" s="4">
        <v>30</v>
      </c>
      <c r="BA517" s="5">
        <v>2</v>
      </c>
      <c r="BB517" s="5" t="s">
        <v>79</v>
      </c>
      <c r="BC517" s="5" t="s">
        <v>79</v>
      </c>
      <c r="BD517" s="5" t="s">
        <v>607</v>
      </c>
      <c r="BE517" s="5" t="s">
        <v>617</v>
      </c>
      <c r="BF517" s="5" t="s">
        <v>618</v>
      </c>
      <c r="BG517" s="5" t="b">
        <v>0</v>
      </c>
    </row>
    <row r="518" spans="22:59" s="5" customFormat="1" ht="12.75">
      <c r="V518" s="12"/>
      <c r="W518" s="12"/>
      <c r="AO518" s="5">
        <v>509</v>
      </c>
      <c r="AP518" s="77" t="s">
        <v>619</v>
      </c>
      <c r="AQ518" s="14" t="s">
        <v>239</v>
      </c>
      <c r="AR518" s="15" t="s">
        <v>109</v>
      </c>
      <c r="AS518" s="15" t="s">
        <v>132</v>
      </c>
      <c r="AT518" s="16" t="s">
        <v>606</v>
      </c>
      <c r="AU518" s="15" t="s">
        <v>90</v>
      </c>
      <c r="AV518" s="17" t="s">
        <v>79</v>
      </c>
      <c r="AW518" s="17">
        <v>120</v>
      </c>
      <c r="AX518" s="17">
        <v>150</v>
      </c>
      <c r="AY518" s="4">
        <v>160</v>
      </c>
      <c r="AZ518" s="4">
        <v>60</v>
      </c>
      <c r="BA518" s="5">
        <v>2</v>
      </c>
      <c r="BB518" s="5" t="s">
        <v>79</v>
      </c>
      <c r="BC518" s="5" t="s">
        <v>79</v>
      </c>
      <c r="BD518" s="5" t="s">
        <v>607</v>
      </c>
      <c r="BE518" s="5" t="s">
        <v>222</v>
      </c>
      <c r="BF518" s="5" t="s">
        <v>618</v>
      </c>
      <c r="BG518" s="5" t="b">
        <v>0</v>
      </c>
    </row>
    <row r="519" spans="22:59" s="5" customFormat="1" ht="12.75">
      <c r="V519" s="12"/>
      <c r="W519" s="12"/>
      <c r="AO519" s="5">
        <v>510</v>
      </c>
      <c r="AP519" s="77" t="s">
        <v>620</v>
      </c>
      <c r="AQ519" s="14" t="s">
        <v>179</v>
      </c>
      <c r="AR519" s="15" t="s">
        <v>79</v>
      </c>
      <c r="AS519" s="15" t="s">
        <v>79</v>
      </c>
      <c r="AT519" s="16" t="s">
        <v>544</v>
      </c>
      <c r="AU519" s="15" t="s">
        <v>147</v>
      </c>
      <c r="AV519" s="17" t="s">
        <v>79</v>
      </c>
      <c r="AW519" s="17">
        <v>24</v>
      </c>
      <c r="AX519" s="17">
        <v>50</v>
      </c>
      <c r="AY519" s="4">
        <v>90</v>
      </c>
      <c r="AZ519" s="4">
        <v>30</v>
      </c>
      <c r="BA519" s="5" t="s">
        <v>79</v>
      </c>
      <c r="BB519" s="5" t="s">
        <v>79</v>
      </c>
      <c r="BC519" s="5" t="s">
        <v>79</v>
      </c>
      <c r="BD519" s="5" t="s">
        <v>526</v>
      </c>
      <c r="BE519" s="5" t="s">
        <v>94</v>
      </c>
      <c r="BF519" s="5" t="s">
        <v>79</v>
      </c>
      <c r="BG519" s="5" t="b">
        <v>0</v>
      </c>
    </row>
    <row r="520" spans="22:59" s="5" customFormat="1" ht="12.75">
      <c r="V520" s="12"/>
      <c r="W520" s="12"/>
      <c r="AO520" s="5">
        <v>511</v>
      </c>
      <c r="AP520" s="77" t="s">
        <v>621</v>
      </c>
      <c r="AQ520" s="14" t="s">
        <v>179</v>
      </c>
      <c r="AR520" s="15" t="s">
        <v>79</v>
      </c>
      <c r="AS520" s="15" t="s">
        <v>79</v>
      </c>
      <c r="AT520" s="16" t="s">
        <v>544</v>
      </c>
      <c r="AU520" s="15" t="s">
        <v>90</v>
      </c>
      <c r="AV520" s="17" t="s">
        <v>79</v>
      </c>
      <c r="AW520" s="17">
        <v>24</v>
      </c>
      <c r="AX520" s="17">
        <v>50</v>
      </c>
      <c r="AY520" s="4">
        <v>160</v>
      </c>
      <c r="AZ520" s="4">
        <v>60</v>
      </c>
      <c r="BA520" s="5" t="s">
        <v>79</v>
      </c>
      <c r="BB520" s="5" t="s">
        <v>79</v>
      </c>
      <c r="BC520" s="5" t="s">
        <v>79</v>
      </c>
      <c r="BD520" s="5" t="s">
        <v>526</v>
      </c>
      <c r="BE520" s="5" t="s">
        <v>94</v>
      </c>
      <c r="BF520" s="5" t="s">
        <v>79</v>
      </c>
      <c r="BG520" s="5" t="b">
        <v>0</v>
      </c>
    </row>
    <row r="521" spans="22:59" s="5" customFormat="1" ht="12.75">
      <c r="V521" s="12"/>
      <c r="W521" s="12"/>
      <c r="AO521" s="5">
        <v>512</v>
      </c>
      <c r="AP521" s="77" t="s">
        <v>622</v>
      </c>
      <c r="AQ521" s="14" t="s">
        <v>179</v>
      </c>
      <c r="AR521" s="15" t="s">
        <v>109</v>
      </c>
      <c r="AS521" s="15" t="s">
        <v>79</v>
      </c>
      <c r="AT521" s="16" t="s">
        <v>544</v>
      </c>
      <c r="AU521" s="15" t="s">
        <v>90</v>
      </c>
      <c r="AV521" s="17" t="s">
        <v>79</v>
      </c>
      <c r="AW521" s="17">
        <v>120</v>
      </c>
      <c r="AX521" s="17">
        <v>50</v>
      </c>
      <c r="AY521" s="4">
        <v>160</v>
      </c>
      <c r="AZ521" s="4">
        <v>60</v>
      </c>
      <c r="BA521" s="5" t="s">
        <v>79</v>
      </c>
      <c r="BB521" s="5" t="s">
        <v>79</v>
      </c>
      <c r="BC521" s="5" t="s">
        <v>79</v>
      </c>
      <c r="BD521" s="5" t="s">
        <v>526</v>
      </c>
      <c r="BE521" s="5" t="s">
        <v>94</v>
      </c>
      <c r="BF521" s="5" t="s">
        <v>79</v>
      </c>
      <c r="BG521" s="5" t="b">
        <v>0</v>
      </c>
    </row>
    <row r="522" spans="22:59" s="5" customFormat="1" ht="12.75">
      <c r="V522" s="12"/>
      <c r="W522" s="12"/>
      <c r="AO522" s="5">
        <v>513</v>
      </c>
      <c r="AP522" s="77" t="s">
        <v>623</v>
      </c>
      <c r="AQ522" s="14" t="s">
        <v>179</v>
      </c>
      <c r="AR522" s="15" t="s">
        <v>79</v>
      </c>
      <c r="AS522" s="15" t="s">
        <v>79</v>
      </c>
      <c r="AT522" s="16" t="s">
        <v>544</v>
      </c>
      <c r="AU522" s="15" t="s">
        <v>90</v>
      </c>
      <c r="AV522" s="17" t="s">
        <v>79</v>
      </c>
      <c r="AW522" s="17">
        <v>24</v>
      </c>
      <c r="AX522" s="17">
        <v>50</v>
      </c>
      <c r="AY522" s="4">
        <v>160</v>
      </c>
      <c r="AZ522" s="4">
        <v>60</v>
      </c>
      <c r="BA522" s="5" t="s">
        <v>79</v>
      </c>
      <c r="BB522" s="5" t="s">
        <v>79</v>
      </c>
      <c r="BC522" s="5" t="s">
        <v>79</v>
      </c>
      <c r="BD522" s="5" t="s">
        <v>526</v>
      </c>
      <c r="BE522" s="5" t="s">
        <v>94</v>
      </c>
      <c r="BF522" s="5" t="s">
        <v>551</v>
      </c>
      <c r="BG522" s="5" t="b">
        <v>0</v>
      </c>
    </row>
    <row r="523" spans="22:59" s="5" customFormat="1" ht="12.75">
      <c r="V523" s="12"/>
      <c r="W523" s="12"/>
      <c r="AO523" s="5">
        <v>514</v>
      </c>
      <c r="AP523" s="77" t="s">
        <v>624</v>
      </c>
      <c r="AQ523" s="14" t="s">
        <v>179</v>
      </c>
      <c r="AR523" s="15" t="s">
        <v>79</v>
      </c>
      <c r="AS523" s="15" t="s">
        <v>79</v>
      </c>
      <c r="AT523" s="16" t="s">
        <v>544</v>
      </c>
      <c r="AU523" s="15" t="s">
        <v>90</v>
      </c>
      <c r="AV523" s="17" t="s">
        <v>79</v>
      </c>
      <c r="AW523" s="17">
        <v>24</v>
      </c>
      <c r="AX523" s="17">
        <v>50</v>
      </c>
      <c r="AY523" s="4">
        <v>160</v>
      </c>
      <c r="AZ523" s="4">
        <v>60</v>
      </c>
      <c r="BA523" s="5" t="s">
        <v>79</v>
      </c>
      <c r="BB523" s="5" t="s">
        <v>79</v>
      </c>
      <c r="BC523" s="5" t="s">
        <v>79</v>
      </c>
      <c r="BD523" s="5" t="s">
        <v>526</v>
      </c>
      <c r="BE523" s="5" t="s">
        <v>94</v>
      </c>
      <c r="BF523" s="5" t="s">
        <v>625</v>
      </c>
      <c r="BG523" s="5" t="b">
        <v>0</v>
      </c>
    </row>
    <row r="524" spans="22:59" s="5" customFormat="1" ht="12.75">
      <c r="V524" s="12"/>
      <c r="W524" s="12"/>
      <c r="AO524" s="5">
        <v>515</v>
      </c>
      <c r="AP524" s="77" t="s">
        <v>626</v>
      </c>
      <c r="AQ524" s="14" t="s">
        <v>79</v>
      </c>
      <c r="AR524" s="15" t="s">
        <v>79</v>
      </c>
      <c r="AS524" s="15" t="s">
        <v>79</v>
      </c>
      <c r="AT524" s="16" t="s">
        <v>79</v>
      </c>
      <c r="AU524" s="15" t="s">
        <v>79</v>
      </c>
      <c r="AV524" s="17" t="s">
        <v>79</v>
      </c>
      <c r="AW524" s="17">
        <v>24</v>
      </c>
      <c r="AX524" s="17">
        <v>50</v>
      </c>
      <c r="AY524" s="4">
        <v>160</v>
      </c>
      <c r="AZ524" s="4">
        <v>60</v>
      </c>
      <c r="BA524" s="5" t="s">
        <v>79</v>
      </c>
      <c r="BB524" s="5" t="s">
        <v>79</v>
      </c>
      <c r="BC524" s="5" t="s">
        <v>79</v>
      </c>
      <c r="BD524" s="5" t="s">
        <v>79</v>
      </c>
      <c r="BE524" s="5" t="s">
        <v>94</v>
      </c>
      <c r="BF524" s="5" t="s">
        <v>79</v>
      </c>
      <c r="BG524" s="5" t="b">
        <v>0</v>
      </c>
    </row>
    <row r="525" spans="22:59" s="5" customFormat="1" ht="12.75">
      <c r="V525" s="12"/>
      <c r="W525" s="12"/>
      <c r="AO525" s="5">
        <v>516</v>
      </c>
      <c r="AP525" s="77" t="s">
        <v>627</v>
      </c>
      <c r="AQ525" s="14" t="s">
        <v>79</v>
      </c>
      <c r="AR525" s="15" t="s">
        <v>79</v>
      </c>
      <c r="AS525" s="15" t="s">
        <v>79</v>
      </c>
      <c r="AT525" s="16" t="s">
        <v>79</v>
      </c>
      <c r="AU525" s="15" t="s">
        <v>79</v>
      </c>
      <c r="AV525" s="17" t="s">
        <v>79</v>
      </c>
      <c r="AW525" s="17">
        <v>24</v>
      </c>
      <c r="AX525" s="17">
        <v>50</v>
      </c>
      <c r="AY525" s="4">
        <v>160</v>
      </c>
      <c r="AZ525" s="4">
        <v>60</v>
      </c>
      <c r="BA525" s="5" t="s">
        <v>79</v>
      </c>
      <c r="BB525" s="5" t="s">
        <v>79</v>
      </c>
      <c r="BC525" s="5" t="s">
        <v>79</v>
      </c>
      <c r="BD525" s="5" t="s">
        <v>526</v>
      </c>
      <c r="BE525" s="5" t="s">
        <v>628</v>
      </c>
      <c r="BF525" s="5" t="s">
        <v>79</v>
      </c>
      <c r="BG525" s="5" t="b">
        <v>0</v>
      </c>
    </row>
    <row r="526" spans="22:59" s="5" customFormat="1" ht="12.75">
      <c r="V526" s="12"/>
      <c r="W526" s="12"/>
      <c r="AO526" s="5">
        <v>517</v>
      </c>
      <c r="AP526" s="77" t="s">
        <v>629</v>
      </c>
      <c r="AQ526" s="14" t="s">
        <v>79</v>
      </c>
      <c r="AR526" s="15" t="s">
        <v>79</v>
      </c>
      <c r="AS526" s="15" t="s">
        <v>79</v>
      </c>
      <c r="AT526" s="16" t="s">
        <v>79</v>
      </c>
      <c r="AU526" s="15" t="s">
        <v>79</v>
      </c>
      <c r="AV526" s="17" t="s">
        <v>79</v>
      </c>
      <c r="AW526" s="17">
        <v>24</v>
      </c>
      <c r="AX526" s="17">
        <v>50</v>
      </c>
      <c r="AY526" s="4">
        <v>160</v>
      </c>
      <c r="AZ526" s="4">
        <v>60</v>
      </c>
      <c r="BA526" s="5" t="s">
        <v>79</v>
      </c>
      <c r="BB526" s="5" t="s">
        <v>79</v>
      </c>
      <c r="BC526" s="5" t="s">
        <v>79</v>
      </c>
      <c r="BD526" s="5" t="s">
        <v>79</v>
      </c>
      <c r="BE526" s="5" t="s">
        <v>94</v>
      </c>
      <c r="BF526" s="5" t="s">
        <v>79</v>
      </c>
      <c r="BG526" s="5" t="b">
        <v>0</v>
      </c>
    </row>
    <row r="527" spans="22:59" s="5" customFormat="1" ht="12.75">
      <c r="V527" s="12"/>
      <c r="W527" s="12"/>
      <c r="AO527" s="5">
        <v>518</v>
      </c>
      <c r="AP527" s="77" t="s">
        <v>630</v>
      </c>
      <c r="AQ527" s="14" t="s">
        <v>179</v>
      </c>
      <c r="AR527" s="15" t="s">
        <v>79</v>
      </c>
      <c r="AS527" s="15" t="s">
        <v>79</v>
      </c>
      <c r="AT527" s="16" t="s">
        <v>555</v>
      </c>
      <c r="AU527" s="15" t="s">
        <v>90</v>
      </c>
      <c r="AV527" s="17" t="s">
        <v>79</v>
      </c>
      <c r="AW527" s="17">
        <v>24</v>
      </c>
      <c r="AX527" s="17">
        <v>50</v>
      </c>
      <c r="AY527" s="4">
        <v>160</v>
      </c>
      <c r="AZ527" s="4">
        <v>60</v>
      </c>
      <c r="BA527" s="5" t="s">
        <v>79</v>
      </c>
      <c r="BB527" s="5" t="s">
        <v>79</v>
      </c>
      <c r="BC527" s="5" t="s">
        <v>79</v>
      </c>
      <c r="BD527" s="5" t="s">
        <v>560</v>
      </c>
      <c r="BE527" s="5" t="s">
        <v>631</v>
      </c>
      <c r="BF527" s="5" t="s">
        <v>561</v>
      </c>
      <c r="BG527" s="5" t="b">
        <v>0</v>
      </c>
    </row>
    <row r="528" spans="22:59" s="5" customFormat="1" ht="12.75">
      <c r="V528" s="12"/>
      <c r="W528" s="12"/>
      <c r="AO528" s="5">
        <v>519</v>
      </c>
      <c r="AP528" s="77" t="s">
        <v>632</v>
      </c>
      <c r="AQ528" s="14" t="s">
        <v>179</v>
      </c>
      <c r="AR528" s="15" t="s">
        <v>79</v>
      </c>
      <c r="AS528" s="15" t="s">
        <v>79</v>
      </c>
      <c r="AT528" s="16" t="s">
        <v>633</v>
      </c>
      <c r="AU528" s="15" t="s">
        <v>90</v>
      </c>
      <c r="AV528" s="17" t="s">
        <v>79</v>
      </c>
      <c r="AW528" s="17">
        <v>24</v>
      </c>
      <c r="AX528" s="17">
        <v>50</v>
      </c>
      <c r="AY528" s="4">
        <v>160</v>
      </c>
      <c r="AZ528" s="4">
        <v>60</v>
      </c>
      <c r="BA528" s="5" t="s">
        <v>79</v>
      </c>
      <c r="BB528" s="5" t="s">
        <v>79</v>
      </c>
      <c r="BC528" s="5" t="s">
        <v>79</v>
      </c>
      <c r="BD528" s="5" t="s">
        <v>634</v>
      </c>
      <c r="BE528" s="5" t="s">
        <v>94</v>
      </c>
      <c r="BF528" s="5" t="s">
        <v>79</v>
      </c>
      <c r="BG528" s="5" t="b">
        <v>0</v>
      </c>
    </row>
    <row r="529" spans="22:59" s="5" customFormat="1" ht="12.75">
      <c r="V529" s="12"/>
      <c r="W529" s="12"/>
      <c r="AO529" s="5">
        <v>520</v>
      </c>
      <c r="AP529" s="77" t="s">
        <v>635</v>
      </c>
      <c r="AQ529" s="14" t="s">
        <v>79</v>
      </c>
      <c r="AR529" s="15" t="s">
        <v>79</v>
      </c>
      <c r="AS529" s="15" t="s">
        <v>79</v>
      </c>
      <c r="AT529" s="16" t="s">
        <v>79</v>
      </c>
      <c r="AU529" s="15" t="s">
        <v>79</v>
      </c>
      <c r="AV529" s="17" t="s">
        <v>79</v>
      </c>
      <c r="AW529" s="17">
        <v>24</v>
      </c>
      <c r="AX529" s="17">
        <v>50</v>
      </c>
      <c r="AY529" s="4">
        <v>160</v>
      </c>
      <c r="AZ529" s="4">
        <v>60</v>
      </c>
      <c r="BA529" s="5" t="s">
        <v>79</v>
      </c>
      <c r="BB529" s="5" t="s">
        <v>79</v>
      </c>
      <c r="BC529" s="5" t="s">
        <v>79</v>
      </c>
      <c r="BD529" s="5" t="s">
        <v>1707</v>
      </c>
      <c r="BE529" s="5" t="s">
        <v>94</v>
      </c>
      <c r="BF529" s="5" t="s">
        <v>580</v>
      </c>
      <c r="BG529" s="5" t="b">
        <v>0</v>
      </c>
    </row>
    <row r="530" spans="22:59" s="5" customFormat="1" ht="12.75">
      <c r="V530" s="12"/>
      <c r="W530" s="12"/>
      <c r="AO530" s="5">
        <v>521</v>
      </c>
      <c r="AP530" s="77" t="s">
        <v>636</v>
      </c>
      <c r="AQ530" s="14" t="s">
        <v>179</v>
      </c>
      <c r="AR530" s="15" t="s">
        <v>79</v>
      </c>
      <c r="AS530" s="15" t="s">
        <v>79</v>
      </c>
      <c r="AT530" s="16" t="s">
        <v>633</v>
      </c>
      <c r="AU530" s="15" t="s">
        <v>147</v>
      </c>
      <c r="AV530" s="17" t="s">
        <v>79</v>
      </c>
      <c r="AW530" s="17">
        <v>24</v>
      </c>
      <c r="AX530" s="17">
        <v>50</v>
      </c>
      <c r="AY530" s="4">
        <v>90</v>
      </c>
      <c r="AZ530" s="4">
        <v>35</v>
      </c>
      <c r="BA530" s="5" t="s">
        <v>79</v>
      </c>
      <c r="BB530" s="5" t="s">
        <v>79</v>
      </c>
      <c r="BC530" s="5" t="s">
        <v>79</v>
      </c>
      <c r="BD530" s="5" t="s">
        <v>634</v>
      </c>
      <c r="BE530" s="5" t="s">
        <v>94</v>
      </c>
      <c r="BF530" s="5" t="s">
        <v>637</v>
      </c>
      <c r="BG530" s="5" t="b">
        <v>0</v>
      </c>
    </row>
    <row r="531" spans="22:59" s="5" customFormat="1" ht="12.75">
      <c r="V531" s="12"/>
      <c r="W531" s="12"/>
      <c r="AO531" s="5">
        <v>522</v>
      </c>
      <c r="AP531" s="77" t="s">
        <v>638</v>
      </c>
      <c r="AQ531" s="14" t="s">
        <v>179</v>
      </c>
      <c r="AR531" s="15" t="s">
        <v>79</v>
      </c>
      <c r="AS531" s="15" t="s">
        <v>79</v>
      </c>
      <c r="AT531" s="16" t="s">
        <v>633</v>
      </c>
      <c r="AU531" s="15" t="s">
        <v>147</v>
      </c>
      <c r="AV531" s="17" t="s">
        <v>79</v>
      </c>
      <c r="AW531" s="17">
        <v>24</v>
      </c>
      <c r="AX531" s="17">
        <v>50</v>
      </c>
      <c r="AY531" s="4">
        <v>90</v>
      </c>
      <c r="AZ531" s="4">
        <v>35</v>
      </c>
      <c r="BA531" s="5" t="s">
        <v>79</v>
      </c>
      <c r="BB531" s="5" t="s">
        <v>79</v>
      </c>
      <c r="BC531" s="5" t="s">
        <v>79</v>
      </c>
      <c r="BD531" s="5" t="s">
        <v>634</v>
      </c>
      <c r="BE531" s="5" t="s">
        <v>94</v>
      </c>
      <c r="BF531" s="5" t="s">
        <v>639</v>
      </c>
      <c r="BG531" s="5" t="b">
        <v>0</v>
      </c>
    </row>
    <row r="532" spans="22:59" s="5" customFormat="1" ht="12.75">
      <c r="V532" s="12"/>
      <c r="W532" s="12"/>
      <c r="AO532" s="5">
        <v>523</v>
      </c>
      <c r="AP532" s="77" t="s">
        <v>640</v>
      </c>
      <c r="AQ532" s="14" t="s">
        <v>179</v>
      </c>
      <c r="AR532" s="15" t="s">
        <v>109</v>
      </c>
      <c r="AS532" s="15" t="s">
        <v>79</v>
      </c>
      <c r="AT532" s="16" t="s">
        <v>633</v>
      </c>
      <c r="AU532" s="15" t="s">
        <v>90</v>
      </c>
      <c r="AV532" s="17" t="s">
        <v>79</v>
      </c>
      <c r="AW532" s="17">
        <v>120</v>
      </c>
      <c r="AX532" s="17">
        <v>50</v>
      </c>
      <c r="AY532" s="4">
        <v>160</v>
      </c>
      <c r="AZ532" s="4">
        <v>60</v>
      </c>
      <c r="BA532" s="5" t="s">
        <v>79</v>
      </c>
      <c r="BB532" s="5" t="s">
        <v>79</v>
      </c>
      <c r="BC532" s="5" t="s">
        <v>79</v>
      </c>
      <c r="BD532" s="5" t="s">
        <v>634</v>
      </c>
      <c r="BE532" s="5" t="s">
        <v>94</v>
      </c>
      <c r="BF532" s="5" t="s">
        <v>641</v>
      </c>
      <c r="BG532" s="5" t="b">
        <v>0</v>
      </c>
    </row>
    <row r="533" spans="22:59" s="5" customFormat="1" ht="12.75">
      <c r="V533" s="12"/>
      <c r="W533" s="12"/>
      <c r="AO533" s="5">
        <v>524</v>
      </c>
      <c r="AP533" s="77" t="s">
        <v>642</v>
      </c>
      <c r="AQ533" s="14" t="s">
        <v>179</v>
      </c>
      <c r="AR533" s="15" t="s">
        <v>79</v>
      </c>
      <c r="AS533" s="15" t="s">
        <v>79</v>
      </c>
      <c r="AT533" s="16" t="s">
        <v>633</v>
      </c>
      <c r="AU533" s="15" t="s">
        <v>90</v>
      </c>
      <c r="AV533" s="17" t="s">
        <v>79</v>
      </c>
      <c r="AW533" s="17">
        <v>24</v>
      </c>
      <c r="AX533" s="17">
        <v>50</v>
      </c>
      <c r="AY533" s="4">
        <v>160</v>
      </c>
      <c r="AZ533" s="4">
        <v>60</v>
      </c>
      <c r="BA533" s="5" t="s">
        <v>79</v>
      </c>
      <c r="BB533" s="5" t="s">
        <v>79</v>
      </c>
      <c r="BC533" s="5" t="s">
        <v>79</v>
      </c>
      <c r="BD533" s="5" t="s">
        <v>634</v>
      </c>
      <c r="BE533" s="5" t="s">
        <v>94</v>
      </c>
      <c r="BF533" s="5" t="s">
        <v>79</v>
      </c>
      <c r="BG533" s="5" t="b">
        <v>0</v>
      </c>
    </row>
    <row r="534" spans="22:59" s="5" customFormat="1" ht="12.75">
      <c r="V534" s="12"/>
      <c r="W534" s="12"/>
      <c r="AO534" s="5">
        <v>525</v>
      </c>
      <c r="AP534" s="77" t="s">
        <v>643</v>
      </c>
      <c r="AQ534" s="14" t="s">
        <v>179</v>
      </c>
      <c r="AR534" s="15" t="s">
        <v>79</v>
      </c>
      <c r="AS534" s="15" t="s">
        <v>79</v>
      </c>
      <c r="AT534" s="16" t="s">
        <v>633</v>
      </c>
      <c r="AU534" s="15" t="s">
        <v>147</v>
      </c>
      <c r="AV534" s="17" t="s">
        <v>79</v>
      </c>
      <c r="AW534" s="17">
        <v>24</v>
      </c>
      <c r="AX534" s="17">
        <v>50</v>
      </c>
      <c r="AY534" s="4">
        <v>90</v>
      </c>
      <c r="AZ534" s="4">
        <v>35</v>
      </c>
      <c r="BA534" s="5" t="s">
        <v>79</v>
      </c>
      <c r="BB534" s="5" t="s">
        <v>79</v>
      </c>
      <c r="BC534" s="5" t="s">
        <v>79</v>
      </c>
      <c r="BD534" s="5" t="s">
        <v>634</v>
      </c>
      <c r="BE534" s="5" t="s">
        <v>94</v>
      </c>
      <c r="BF534" s="5" t="s">
        <v>79</v>
      </c>
      <c r="BG534" s="5" t="b">
        <v>0</v>
      </c>
    </row>
    <row r="535" spans="22:59" s="5" customFormat="1" ht="12.75">
      <c r="V535" s="12"/>
      <c r="W535" s="12"/>
      <c r="AO535" s="5">
        <v>526</v>
      </c>
      <c r="AP535" s="77" t="s">
        <v>644</v>
      </c>
      <c r="AQ535" s="14" t="s">
        <v>179</v>
      </c>
      <c r="AR535" s="15" t="s">
        <v>79</v>
      </c>
      <c r="AS535" s="15" t="s">
        <v>79</v>
      </c>
      <c r="AT535" s="16" t="s">
        <v>633</v>
      </c>
      <c r="AU535" s="15" t="s">
        <v>147</v>
      </c>
      <c r="AV535" s="17" t="s">
        <v>79</v>
      </c>
      <c r="AW535" s="17">
        <v>24</v>
      </c>
      <c r="AX535" s="17">
        <v>50</v>
      </c>
      <c r="AY535" s="4">
        <v>90</v>
      </c>
      <c r="AZ535" s="4">
        <v>35</v>
      </c>
      <c r="BA535" s="5" t="s">
        <v>79</v>
      </c>
      <c r="BB535" s="5" t="s">
        <v>79</v>
      </c>
      <c r="BC535" s="5" t="s">
        <v>79</v>
      </c>
      <c r="BD535" s="5" t="s">
        <v>634</v>
      </c>
      <c r="BE535" s="5" t="s">
        <v>94</v>
      </c>
      <c r="BF535" s="5" t="s">
        <v>79</v>
      </c>
      <c r="BG535" s="5" t="b">
        <v>0</v>
      </c>
    </row>
    <row r="536" spans="22:59" s="5" customFormat="1" ht="12.75">
      <c r="V536" s="12"/>
      <c r="W536" s="12"/>
      <c r="AO536" s="5">
        <v>527</v>
      </c>
      <c r="AP536" s="77" t="s">
        <v>645</v>
      </c>
      <c r="AQ536" s="14" t="s">
        <v>179</v>
      </c>
      <c r="AR536" s="15" t="s">
        <v>79</v>
      </c>
      <c r="AS536" s="15" t="s">
        <v>79</v>
      </c>
      <c r="AT536" s="16" t="s">
        <v>555</v>
      </c>
      <c r="AU536" s="15" t="s">
        <v>90</v>
      </c>
      <c r="AV536" s="17" t="s">
        <v>79</v>
      </c>
      <c r="AW536" s="17">
        <v>24</v>
      </c>
      <c r="AX536" s="17">
        <v>50</v>
      </c>
      <c r="AY536" s="4">
        <v>160</v>
      </c>
      <c r="AZ536" s="4">
        <v>60</v>
      </c>
      <c r="BA536" s="5" t="s">
        <v>79</v>
      </c>
      <c r="BB536" s="5" t="s">
        <v>79</v>
      </c>
      <c r="BC536" s="5" t="s">
        <v>79</v>
      </c>
      <c r="BD536" s="5" t="s">
        <v>566</v>
      </c>
      <c r="BE536" s="5" t="s">
        <v>94</v>
      </c>
      <c r="BF536" s="5" t="s">
        <v>646</v>
      </c>
      <c r="BG536" s="5" t="b">
        <v>0</v>
      </c>
    </row>
    <row r="537" spans="22:59" s="5" customFormat="1" ht="12.75">
      <c r="V537" s="12"/>
      <c r="W537" s="12"/>
      <c r="AO537" s="5">
        <v>528</v>
      </c>
      <c r="AP537" s="77" t="s">
        <v>647</v>
      </c>
      <c r="AQ537" s="14" t="s">
        <v>179</v>
      </c>
      <c r="AR537" s="15" t="s">
        <v>79</v>
      </c>
      <c r="AS537" s="15" t="s">
        <v>79</v>
      </c>
      <c r="AT537" s="16" t="s">
        <v>555</v>
      </c>
      <c r="AU537" s="15" t="s">
        <v>147</v>
      </c>
      <c r="AV537" s="17" t="s">
        <v>79</v>
      </c>
      <c r="AW537" s="17">
        <v>24</v>
      </c>
      <c r="AX537" s="17">
        <v>50</v>
      </c>
      <c r="AY537" s="4">
        <v>90</v>
      </c>
      <c r="AZ537" s="4">
        <v>35</v>
      </c>
      <c r="BA537" s="5" t="s">
        <v>79</v>
      </c>
      <c r="BB537" s="5" t="s">
        <v>79</v>
      </c>
      <c r="BC537" s="5" t="s">
        <v>79</v>
      </c>
      <c r="BD537" s="5" t="s">
        <v>564</v>
      </c>
      <c r="BE537" s="5" t="s">
        <v>94</v>
      </c>
      <c r="BF537" s="5" t="s">
        <v>648</v>
      </c>
      <c r="BG537" s="5" t="b">
        <v>0</v>
      </c>
    </row>
    <row r="538" spans="22:59" s="5" customFormat="1" ht="12.75">
      <c r="V538" s="12"/>
      <c r="W538" s="12"/>
      <c r="AO538" s="5">
        <v>529</v>
      </c>
      <c r="AP538" s="77" t="s">
        <v>649</v>
      </c>
      <c r="AQ538" s="14" t="s">
        <v>179</v>
      </c>
      <c r="AR538" s="15" t="s">
        <v>79</v>
      </c>
      <c r="AS538" s="15" t="s">
        <v>79</v>
      </c>
      <c r="AT538" s="16" t="s">
        <v>555</v>
      </c>
      <c r="AU538" s="15" t="s">
        <v>90</v>
      </c>
      <c r="AV538" s="17" t="s">
        <v>79</v>
      </c>
      <c r="AW538" s="17">
        <v>24</v>
      </c>
      <c r="AX538" s="17">
        <v>50</v>
      </c>
      <c r="AY538" s="4">
        <v>160</v>
      </c>
      <c r="AZ538" s="4">
        <v>60</v>
      </c>
      <c r="BA538" s="5" t="s">
        <v>79</v>
      </c>
      <c r="BB538" s="5" t="s">
        <v>79</v>
      </c>
      <c r="BC538" s="5" t="s">
        <v>79</v>
      </c>
      <c r="BD538" s="5" t="s">
        <v>560</v>
      </c>
      <c r="BE538" s="5" t="s">
        <v>94</v>
      </c>
      <c r="BF538" s="5" t="s">
        <v>650</v>
      </c>
      <c r="BG538" s="5" t="b">
        <v>0</v>
      </c>
    </row>
    <row r="539" spans="22:59" s="5" customFormat="1" ht="12.75">
      <c r="V539" s="12"/>
      <c r="W539" s="12"/>
      <c r="AO539" s="5">
        <v>530</v>
      </c>
      <c r="AP539" s="77" t="s">
        <v>651</v>
      </c>
      <c r="AQ539" s="14" t="s">
        <v>179</v>
      </c>
      <c r="AR539" s="15" t="s">
        <v>79</v>
      </c>
      <c r="AS539" s="15" t="s">
        <v>79</v>
      </c>
      <c r="AT539" s="16" t="s">
        <v>555</v>
      </c>
      <c r="AU539" s="15" t="s">
        <v>90</v>
      </c>
      <c r="AV539" s="17" t="s">
        <v>79</v>
      </c>
      <c r="AW539" s="17">
        <v>24</v>
      </c>
      <c r="AX539" s="17">
        <v>50</v>
      </c>
      <c r="AY539" s="4">
        <v>160</v>
      </c>
      <c r="AZ539" s="4">
        <v>60</v>
      </c>
      <c r="BA539" s="5" t="s">
        <v>79</v>
      </c>
      <c r="BB539" s="5" t="s">
        <v>79</v>
      </c>
      <c r="BC539" s="5" t="s">
        <v>79</v>
      </c>
      <c r="BD539" s="5" t="s">
        <v>560</v>
      </c>
      <c r="BE539" s="5" t="s">
        <v>94</v>
      </c>
      <c r="BF539" s="5" t="s">
        <v>650</v>
      </c>
      <c r="BG539" s="5" t="b">
        <v>0</v>
      </c>
    </row>
    <row r="540" spans="22:59" s="5" customFormat="1" ht="12.75">
      <c r="V540" s="12"/>
      <c r="W540" s="12"/>
      <c r="AO540" s="5">
        <v>531</v>
      </c>
      <c r="AP540" s="77" t="s">
        <v>652</v>
      </c>
      <c r="AQ540" s="14" t="s">
        <v>179</v>
      </c>
      <c r="AR540" s="15" t="s">
        <v>79</v>
      </c>
      <c r="AS540" s="15" t="s">
        <v>79</v>
      </c>
      <c r="AT540" s="16" t="s">
        <v>555</v>
      </c>
      <c r="AU540" s="15" t="s">
        <v>90</v>
      </c>
      <c r="AV540" s="17" t="s">
        <v>79</v>
      </c>
      <c r="AW540" s="17">
        <v>24</v>
      </c>
      <c r="AX540" s="17">
        <v>50</v>
      </c>
      <c r="AY540" s="4">
        <v>160</v>
      </c>
      <c r="AZ540" s="4">
        <v>60</v>
      </c>
      <c r="BA540" s="5" t="s">
        <v>79</v>
      </c>
      <c r="BB540" s="5" t="s">
        <v>79</v>
      </c>
      <c r="BC540" s="5" t="s">
        <v>79</v>
      </c>
      <c r="BD540" s="5" t="s">
        <v>560</v>
      </c>
      <c r="BE540" s="5" t="s">
        <v>94</v>
      </c>
      <c r="BF540" s="5" t="s">
        <v>650</v>
      </c>
      <c r="BG540" s="5" t="b">
        <v>0</v>
      </c>
    </row>
    <row r="541" spans="22:59" s="5" customFormat="1" ht="12.75">
      <c r="V541" s="12"/>
      <c r="W541" s="12"/>
      <c r="AO541" s="5">
        <v>532</v>
      </c>
      <c r="AP541" s="77" t="s">
        <v>653</v>
      </c>
      <c r="AQ541" s="14" t="s">
        <v>179</v>
      </c>
      <c r="AR541" s="15" t="s">
        <v>79</v>
      </c>
      <c r="AS541" s="15" t="s">
        <v>79</v>
      </c>
      <c r="AT541" s="16" t="s">
        <v>555</v>
      </c>
      <c r="AU541" s="15" t="s">
        <v>147</v>
      </c>
      <c r="AV541" s="17" t="s">
        <v>79</v>
      </c>
      <c r="AW541" s="17">
        <v>24</v>
      </c>
      <c r="AX541" s="17">
        <v>50</v>
      </c>
      <c r="AY541" s="4">
        <v>90</v>
      </c>
      <c r="AZ541" s="4">
        <v>35</v>
      </c>
      <c r="BA541" s="5" t="s">
        <v>79</v>
      </c>
      <c r="BB541" s="5" t="s">
        <v>79</v>
      </c>
      <c r="BC541" s="5" t="s">
        <v>79</v>
      </c>
      <c r="BD541" s="5" t="s">
        <v>564</v>
      </c>
      <c r="BE541" s="5" t="s">
        <v>94</v>
      </c>
      <c r="BF541" s="5" t="s">
        <v>558</v>
      </c>
      <c r="BG541" s="5" t="b">
        <v>0</v>
      </c>
    </row>
    <row r="542" spans="22:59" s="5" customFormat="1" ht="12.75">
      <c r="V542" s="12"/>
      <c r="W542" s="12"/>
      <c r="AO542" s="5">
        <v>533</v>
      </c>
      <c r="AP542" s="77" t="s">
        <v>654</v>
      </c>
      <c r="AQ542" s="14" t="s">
        <v>179</v>
      </c>
      <c r="AR542" s="15" t="s">
        <v>79</v>
      </c>
      <c r="AS542" s="15" t="s">
        <v>79</v>
      </c>
      <c r="AT542" s="16" t="s">
        <v>555</v>
      </c>
      <c r="AU542" s="15" t="s">
        <v>90</v>
      </c>
      <c r="AV542" s="17" t="s">
        <v>79</v>
      </c>
      <c r="AW542" s="17">
        <v>24</v>
      </c>
      <c r="AX542" s="17">
        <v>50</v>
      </c>
      <c r="AY542" s="4">
        <v>160</v>
      </c>
      <c r="AZ542" s="4">
        <v>60</v>
      </c>
      <c r="BA542" s="5" t="s">
        <v>79</v>
      </c>
      <c r="BB542" s="5" t="s">
        <v>79</v>
      </c>
      <c r="BC542" s="5" t="s">
        <v>79</v>
      </c>
      <c r="BD542" s="5" t="s">
        <v>564</v>
      </c>
      <c r="BE542" s="5" t="s">
        <v>94</v>
      </c>
      <c r="BF542" s="5" t="s">
        <v>558</v>
      </c>
      <c r="BG542" s="5" t="b">
        <v>0</v>
      </c>
    </row>
    <row r="543" spans="22:59" s="5" customFormat="1" ht="12.75">
      <c r="V543" s="12"/>
      <c r="W543" s="12"/>
      <c r="AO543" s="5">
        <v>534</v>
      </c>
      <c r="AP543" s="77" t="s">
        <v>655</v>
      </c>
      <c r="AQ543" s="14" t="s">
        <v>179</v>
      </c>
      <c r="AR543" s="15" t="s">
        <v>79</v>
      </c>
      <c r="AS543" s="15" t="s">
        <v>79</v>
      </c>
      <c r="AT543" s="16" t="s">
        <v>555</v>
      </c>
      <c r="AU543" s="15" t="s">
        <v>90</v>
      </c>
      <c r="AV543" s="17" t="s">
        <v>79</v>
      </c>
      <c r="AW543" s="17">
        <v>24</v>
      </c>
      <c r="AX543" s="17">
        <v>50</v>
      </c>
      <c r="AY543" s="4">
        <v>160</v>
      </c>
      <c r="AZ543" s="4">
        <v>60</v>
      </c>
      <c r="BA543" s="5" t="s">
        <v>79</v>
      </c>
      <c r="BB543" s="5" t="s">
        <v>79</v>
      </c>
      <c r="BC543" s="5" t="s">
        <v>79</v>
      </c>
      <c r="BD543" s="5" t="s">
        <v>566</v>
      </c>
      <c r="BE543" s="5" t="s">
        <v>94</v>
      </c>
      <c r="BF543" s="5" t="s">
        <v>561</v>
      </c>
      <c r="BG543" s="5" t="b">
        <v>0</v>
      </c>
    </row>
    <row r="544" spans="22:59" s="5" customFormat="1" ht="12.75">
      <c r="V544" s="12"/>
      <c r="W544" s="12"/>
      <c r="AO544" s="5">
        <v>535</v>
      </c>
      <c r="AP544" s="77" t="s">
        <v>656</v>
      </c>
      <c r="AQ544" s="14" t="s">
        <v>179</v>
      </c>
      <c r="AR544" s="15" t="s">
        <v>79</v>
      </c>
      <c r="AS544" s="15" t="s">
        <v>79</v>
      </c>
      <c r="AT544" s="16" t="s">
        <v>555</v>
      </c>
      <c r="AU544" s="15" t="s">
        <v>90</v>
      </c>
      <c r="AV544" s="17" t="s">
        <v>79</v>
      </c>
      <c r="AW544" s="17">
        <v>24</v>
      </c>
      <c r="AX544" s="17">
        <v>50</v>
      </c>
      <c r="AY544" s="4">
        <v>160</v>
      </c>
      <c r="AZ544" s="4">
        <v>60</v>
      </c>
      <c r="BA544" s="5" t="s">
        <v>79</v>
      </c>
      <c r="BB544" s="5" t="s">
        <v>79</v>
      </c>
      <c r="BC544" s="5" t="s">
        <v>79</v>
      </c>
      <c r="BD544" s="5" t="s">
        <v>560</v>
      </c>
      <c r="BE544" s="5" t="s">
        <v>631</v>
      </c>
      <c r="BF544" s="5" t="s">
        <v>569</v>
      </c>
      <c r="BG544" s="5" t="b">
        <v>0</v>
      </c>
    </row>
    <row r="545" spans="22:59" s="5" customFormat="1" ht="12.75">
      <c r="V545" s="12"/>
      <c r="W545" s="12"/>
      <c r="AO545" s="5">
        <v>536</v>
      </c>
      <c r="AP545" s="77" t="s">
        <v>657</v>
      </c>
      <c r="AQ545" s="14" t="s">
        <v>179</v>
      </c>
      <c r="AR545" s="15" t="s">
        <v>79</v>
      </c>
      <c r="AS545" s="15" t="s">
        <v>79</v>
      </c>
      <c r="AT545" s="16" t="s">
        <v>555</v>
      </c>
      <c r="AU545" s="15" t="s">
        <v>147</v>
      </c>
      <c r="AV545" s="17" t="s">
        <v>79</v>
      </c>
      <c r="AW545" s="17">
        <v>24</v>
      </c>
      <c r="AX545" s="17">
        <v>50</v>
      </c>
      <c r="AY545" s="4">
        <v>90</v>
      </c>
      <c r="AZ545" s="4">
        <v>35</v>
      </c>
      <c r="BA545" s="5" t="s">
        <v>79</v>
      </c>
      <c r="BB545" s="5" t="s">
        <v>79</v>
      </c>
      <c r="BC545" s="5" t="s">
        <v>79</v>
      </c>
      <c r="BD545" s="5" t="s">
        <v>564</v>
      </c>
      <c r="BE545" s="5" t="s">
        <v>94</v>
      </c>
      <c r="BF545" s="5" t="s">
        <v>572</v>
      </c>
      <c r="BG545" s="5" t="b">
        <v>0</v>
      </c>
    </row>
    <row r="546" spans="22:59" s="5" customFormat="1" ht="12.75">
      <c r="V546" s="12"/>
      <c r="W546" s="12"/>
      <c r="AO546" s="5">
        <v>537</v>
      </c>
      <c r="AP546" s="77" t="s">
        <v>658</v>
      </c>
      <c r="AQ546" s="14" t="s">
        <v>79</v>
      </c>
      <c r="AR546" s="15" t="s">
        <v>79</v>
      </c>
      <c r="AS546" s="15" t="s">
        <v>79</v>
      </c>
      <c r="AT546" s="16" t="s">
        <v>79</v>
      </c>
      <c r="AU546" s="15" t="s">
        <v>79</v>
      </c>
      <c r="AV546" s="17" t="s">
        <v>79</v>
      </c>
      <c r="AW546" s="17">
        <v>24</v>
      </c>
      <c r="AX546" s="17">
        <v>50</v>
      </c>
      <c r="AY546" s="4">
        <v>90</v>
      </c>
      <c r="AZ546" s="4">
        <v>35</v>
      </c>
      <c r="BA546" s="5" t="s">
        <v>79</v>
      </c>
      <c r="BB546" s="5" t="s">
        <v>79</v>
      </c>
      <c r="BC546" s="5" t="s">
        <v>79</v>
      </c>
      <c r="BD546" s="5" t="s">
        <v>79</v>
      </c>
      <c r="BE546" s="5" t="s">
        <v>94</v>
      </c>
      <c r="BF546" s="5" t="s">
        <v>79</v>
      </c>
      <c r="BG546" s="5" t="b">
        <v>0</v>
      </c>
    </row>
    <row r="547" spans="22:59" s="5" customFormat="1" ht="12.75">
      <c r="V547" s="12"/>
      <c r="W547" s="12"/>
      <c r="AO547" s="5">
        <v>538</v>
      </c>
      <c r="AP547" s="77" t="s">
        <v>659</v>
      </c>
      <c r="AQ547" s="14" t="s">
        <v>179</v>
      </c>
      <c r="AR547" s="15" t="s">
        <v>109</v>
      </c>
      <c r="AS547" s="15" t="s">
        <v>79</v>
      </c>
      <c r="AT547" s="16" t="s">
        <v>606</v>
      </c>
      <c r="AU547" s="15" t="s">
        <v>147</v>
      </c>
      <c r="AV547" s="17" t="s">
        <v>79</v>
      </c>
      <c r="AW547" s="17">
        <v>120</v>
      </c>
      <c r="AX547" s="17">
        <v>50</v>
      </c>
      <c r="AY547" s="4">
        <v>90</v>
      </c>
      <c r="AZ547" s="4">
        <v>30</v>
      </c>
      <c r="BA547" s="5" t="s">
        <v>79</v>
      </c>
      <c r="BB547" s="5" t="s">
        <v>79</v>
      </c>
      <c r="BC547" s="5" t="s">
        <v>79</v>
      </c>
      <c r="BD547" s="5" t="s">
        <v>607</v>
      </c>
      <c r="BE547" s="5" t="s">
        <v>660</v>
      </c>
      <c r="BF547" s="5" t="s">
        <v>609</v>
      </c>
      <c r="BG547" s="5" t="b">
        <v>0</v>
      </c>
    </row>
    <row r="548" spans="22:59" s="5" customFormat="1" ht="12.75">
      <c r="V548" s="12"/>
      <c r="W548" s="12"/>
      <c r="AO548" s="5">
        <v>539</v>
      </c>
      <c r="AP548" s="77" t="s">
        <v>661</v>
      </c>
      <c r="AQ548" s="14" t="s">
        <v>179</v>
      </c>
      <c r="AR548" s="15" t="s">
        <v>109</v>
      </c>
      <c r="AS548" s="15" t="s">
        <v>79</v>
      </c>
      <c r="AT548" s="16" t="s">
        <v>606</v>
      </c>
      <c r="AU548" s="15" t="s">
        <v>90</v>
      </c>
      <c r="AV548" s="17" t="s">
        <v>79</v>
      </c>
      <c r="AW548" s="17">
        <v>120</v>
      </c>
      <c r="AX548" s="17">
        <v>50</v>
      </c>
      <c r="AY548" s="4">
        <v>160</v>
      </c>
      <c r="AZ548" s="4">
        <v>60</v>
      </c>
      <c r="BA548" s="5" t="s">
        <v>79</v>
      </c>
      <c r="BB548" s="5" t="s">
        <v>79</v>
      </c>
      <c r="BC548" s="5" t="s">
        <v>79</v>
      </c>
      <c r="BD548" s="5" t="s">
        <v>607</v>
      </c>
      <c r="BE548" s="5" t="s">
        <v>662</v>
      </c>
      <c r="BF548" s="5" t="s">
        <v>609</v>
      </c>
      <c r="BG548" s="5" t="b">
        <v>0</v>
      </c>
    </row>
    <row r="549" spans="22:59" s="5" customFormat="1" ht="12.75">
      <c r="V549" s="12"/>
      <c r="W549" s="12"/>
      <c r="AO549" s="5">
        <v>540</v>
      </c>
      <c r="AP549" s="77" t="s">
        <v>663</v>
      </c>
      <c r="AQ549" s="14" t="s">
        <v>179</v>
      </c>
      <c r="AR549" s="15" t="s">
        <v>109</v>
      </c>
      <c r="AS549" s="15" t="s">
        <v>132</v>
      </c>
      <c r="AT549" s="16" t="s">
        <v>606</v>
      </c>
      <c r="AU549" s="15" t="s">
        <v>147</v>
      </c>
      <c r="AV549" s="17" t="s">
        <v>79</v>
      </c>
      <c r="AW549" s="17">
        <v>120</v>
      </c>
      <c r="AX549" s="17">
        <v>50</v>
      </c>
      <c r="AY549" s="4">
        <v>90</v>
      </c>
      <c r="AZ549" s="4">
        <v>30</v>
      </c>
      <c r="BA549" s="5">
        <v>2</v>
      </c>
      <c r="BB549" s="5" t="s">
        <v>79</v>
      </c>
      <c r="BC549" s="5" t="s">
        <v>79</v>
      </c>
      <c r="BD549" s="5" t="s">
        <v>607</v>
      </c>
      <c r="BE549" s="5" t="s">
        <v>664</v>
      </c>
      <c r="BF549" s="5" t="s">
        <v>609</v>
      </c>
      <c r="BG549" s="5" t="b">
        <v>0</v>
      </c>
    </row>
    <row r="550" spans="22:59" s="5" customFormat="1" ht="12.75">
      <c r="V550" s="12"/>
      <c r="W550" s="12"/>
      <c r="AO550" s="5">
        <v>541</v>
      </c>
      <c r="AP550" s="77" t="s">
        <v>665</v>
      </c>
      <c r="AQ550" s="14" t="s">
        <v>179</v>
      </c>
      <c r="AR550" s="15" t="s">
        <v>109</v>
      </c>
      <c r="AS550" s="15" t="s">
        <v>132</v>
      </c>
      <c r="AT550" s="16" t="s">
        <v>606</v>
      </c>
      <c r="AU550" s="15" t="s">
        <v>90</v>
      </c>
      <c r="AV550" s="17" t="s">
        <v>79</v>
      </c>
      <c r="AW550" s="17">
        <v>120</v>
      </c>
      <c r="AX550" s="17">
        <v>50</v>
      </c>
      <c r="AY550" s="4">
        <v>160</v>
      </c>
      <c r="AZ550" s="4">
        <v>60</v>
      </c>
      <c r="BA550" s="5">
        <v>2</v>
      </c>
      <c r="BB550" s="5" t="s">
        <v>79</v>
      </c>
      <c r="BC550" s="5" t="s">
        <v>79</v>
      </c>
      <c r="BD550" s="5" t="s">
        <v>607</v>
      </c>
      <c r="BE550" s="5" t="s">
        <v>666</v>
      </c>
      <c r="BF550" s="5" t="s">
        <v>609</v>
      </c>
      <c r="BG550" s="5" t="b">
        <v>0</v>
      </c>
    </row>
    <row r="551" spans="22:59" s="5" customFormat="1" ht="12.75">
      <c r="V551" s="12"/>
      <c r="W551" s="12"/>
      <c r="AO551" s="5">
        <v>542</v>
      </c>
      <c r="AP551" s="77" t="s">
        <v>667</v>
      </c>
      <c r="AQ551" s="14" t="s">
        <v>179</v>
      </c>
      <c r="AR551" s="15" t="s">
        <v>109</v>
      </c>
      <c r="AS551" s="15" t="s">
        <v>132</v>
      </c>
      <c r="AT551" s="16" t="s">
        <v>606</v>
      </c>
      <c r="AU551" s="15" t="s">
        <v>147</v>
      </c>
      <c r="AV551" s="17" t="s">
        <v>79</v>
      </c>
      <c r="AW551" s="17">
        <v>120</v>
      </c>
      <c r="AX551" s="17">
        <v>50</v>
      </c>
      <c r="AY551" s="4">
        <v>90</v>
      </c>
      <c r="AZ551" s="4">
        <v>30</v>
      </c>
      <c r="BA551" s="5">
        <v>2</v>
      </c>
      <c r="BB551" s="5" t="s">
        <v>79</v>
      </c>
      <c r="BC551" s="5" t="s">
        <v>79</v>
      </c>
      <c r="BD551" s="5" t="s">
        <v>607</v>
      </c>
      <c r="BE551" s="5" t="s">
        <v>668</v>
      </c>
      <c r="BF551" s="5" t="s">
        <v>618</v>
      </c>
      <c r="BG551" s="5" t="b">
        <v>0</v>
      </c>
    </row>
    <row r="552" spans="22:59" s="5" customFormat="1" ht="12.75">
      <c r="V552" s="12"/>
      <c r="W552" s="12"/>
      <c r="AO552" s="5">
        <v>543</v>
      </c>
      <c r="AP552" s="77" t="s">
        <v>669</v>
      </c>
      <c r="AQ552" s="14" t="s">
        <v>179</v>
      </c>
      <c r="AR552" s="15" t="s">
        <v>109</v>
      </c>
      <c r="AS552" s="15" t="s">
        <v>132</v>
      </c>
      <c r="AT552" s="16" t="s">
        <v>606</v>
      </c>
      <c r="AU552" s="15" t="s">
        <v>90</v>
      </c>
      <c r="AV552" s="17" t="s">
        <v>79</v>
      </c>
      <c r="AW552" s="17">
        <v>120</v>
      </c>
      <c r="AX552" s="17">
        <v>50</v>
      </c>
      <c r="AY552" s="4">
        <v>160</v>
      </c>
      <c r="AZ552" s="4">
        <v>60</v>
      </c>
      <c r="BA552" s="5">
        <v>2</v>
      </c>
      <c r="BB552" s="5" t="s">
        <v>79</v>
      </c>
      <c r="BC552" s="5" t="s">
        <v>79</v>
      </c>
      <c r="BD552" s="5" t="s">
        <v>607</v>
      </c>
      <c r="BE552" s="5" t="s">
        <v>199</v>
      </c>
      <c r="BF552" s="5" t="s">
        <v>618</v>
      </c>
      <c r="BG552" s="5" t="b">
        <v>0</v>
      </c>
    </row>
    <row r="553" spans="22:59" s="5" customFormat="1" ht="12.75">
      <c r="V553" s="12"/>
      <c r="W553" s="12"/>
      <c r="AO553" s="5">
        <v>544</v>
      </c>
      <c r="AP553" s="77" t="s">
        <v>1315</v>
      </c>
      <c r="AQ553" s="14" t="s">
        <v>79</v>
      </c>
      <c r="AR553" s="15" t="s">
        <v>79</v>
      </c>
      <c r="AS553" s="15" t="s">
        <v>79</v>
      </c>
      <c r="AT553" s="16" t="s">
        <v>79</v>
      </c>
      <c r="AU553" s="15" t="s">
        <v>79</v>
      </c>
      <c r="AV553" s="17" t="s">
        <v>79</v>
      </c>
      <c r="AW553" s="17">
        <v>24</v>
      </c>
      <c r="AX553" s="17">
        <v>150</v>
      </c>
      <c r="AY553" s="63">
        <v>90</v>
      </c>
      <c r="AZ553" s="63">
        <v>30</v>
      </c>
      <c r="BA553" s="64" t="s">
        <v>79</v>
      </c>
      <c r="BB553" s="64">
        <v>2</v>
      </c>
      <c r="BC553" s="64" t="s">
        <v>79</v>
      </c>
      <c r="BD553" s="64" t="s">
        <v>583</v>
      </c>
      <c r="BE553" s="64" t="s">
        <v>94</v>
      </c>
      <c r="BF553" s="64" t="s">
        <v>1316</v>
      </c>
      <c r="BG553" s="64" t="b">
        <v>1</v>
      </c>
    </row>
    <row r="554" spans="22:59" s="5" customFormat="1" ht="12.75">
      <c r="V554" s="12"/>
      <c r="W554" s="12"/>
      <c r="AO554" s="5">
        <v>545</v>
      </c>
      <c r="AP554" s="77" t="s">
        <v>586</v>
      </c>
      <c r="AQ554" s="14" t="s">
        <v>79</v>
      </c>
      <c r="AR554" s="15" t="s">
        <v>79</v>
      </c>
      <c r="AS554" s="15" t="s">
        <v>79</v>
      </c>
      <c r="AT554" s="16" t="s">
        <v>79</v>
      </c>
      <c r="AU554" s="15" t="s">
        <v>79</v>
      </c>
      <c r="AV554" s="17" t="s">
        <v>79</v>
      </c>
      <c r="AW554" s="17">
        <v>24</v>
      </c>
      <c r="AX554" s="17">
        <v>150</v>
      </c>
      <c r="AY554" s="63">
        <v>90</v>
      </c>
      <c r="AZ554" s="63">
        <v>30</v>
      </c>
      <c r="BA554" s="64" t="s">
        <v>79</v>
      </c>
      <c r="BB554" s="64">
        <v>2</v>
      </c>
      <c r="BC554" s="64" t="s">
        <v>79</v>
      </c>
      <c r="BD554" s="64" t="s">
        <v>583</v>
      </c>
      <c r="BE554" s="64" t="s">
        <v>586</v>
      </c>
      <c r="BF554" s="64" t="s">
        <v>79</v>
      </c>
      <c r="BG554" s="64" t="b">
        <v>1</v>
      </c>
    </row>
    <row r="555" spans="22:59" s="5" customFormat="1" ht="12.75">
      <c r="V555" s="12"/>
      <c r="W555" s="12"/>
      <c r="AO555" s="5">
        <v>546</v>
      </c>
      <c r="AP555" s="77" t="s">
        <v>670</v>
      </c>
      <c r="AQ555" s="14" t="s">
        <v>177</v>
      </c>
      <c r="AR555" s="15" t="s">
        <v>79</v>
      </c>
      <c r="AS555" s="15" t="s">
        <v>79</v>
      </c>
      <c r="AT555" s="16" t="s">
        <v>544</v>
      </c>
      <c r="AU555" s="15" t="s">
        <v>90</v>
      </c>
      <c r="AV555" s="17" t="s">
        <v>79</v>
      </c>
      <c r="AW555" s="17">
        <v>24</v>
      </c>
      <c r="AX555" s="17">
        <v>25</v>
      </c>
      <c r="AY555" s="4">
        <v>160</v>
      </c>
      <c r="AZ555" s="4">
        <v>40</v>
      </c>
      <c r="BA555" s="5" t="s">
        <v>79</v>
      </c>
      <c r="BB555" s="5" t="s">
        <v>79</v>
      </c>
      <c r="BC555" s="5" t="s">
        <v>79</v>
      </c>
      <c r="BD555" s="5" t="s">
        <v>526</v>
      </c>
      <c r="BE555" s="5" t="s">
        <v>94</v>
      </c>
      <c r="BF555" s="5" t="s">
        <v>79</v>
      </c>
      <c r="BG555" s="5" t="b">
        <v>0</v>
      </c>
    </row>
    <row r="556" spans="22:59" s="5" customFormat="1" ht="12.75">
      <c r="V556" s="12"/>
      <c r="W556" s="12"/>
      <c r="AO556" s="5">
        <v>547</v>
      </c>
      <c r="AP556" s="77" t="s">
        <v>671</v>
      </c>
      <c r="AQ556" s="14" t="s">
        <v>177</v>
      </c>
      <c r="AR556" s="15" t="s">
        <v>79</v>
      </c>
      <c r="AS556" s="15" t="s">
        <v>79</v>
      </c>
      <c r="AT556" s="16" t="s">
        <v>544</v>
      </c>
      <c r="AU556" s="15" t="s">
        <v>147</v>
      </c>
      <c r="AV556" s="17" t="s">
        <v>79</v>
      </c>
      <c r="AW556" s="17">
        <v>24</v>
      </c>
      <c r="AX556" s="17">
        <v>25</v>
      </c>
      <c r="AY556" s="4">
        <v>90</v>
      </c>
      <c r="AZ556" s="4">
        <v>25</v>
      </c>
      <c r="BA556" s="5" t="s">
        <v>79</v>
      </c>
      <c r="BB556" s="5" t="s">
        <v>79</v>
      </c>
      <c r="BC556" s="5" t="s">
        <v>79</v>
      </c>
      <c r="BD556" s="5" t="s">
        <v>526</v>
      </c>
      <c r="BE556" s="5" t="s">
        <v>94</v>
      </c>
      <c r="BF556" s="5" t="s">
        <v>79</v>
      </c>
      <c r="BG556" s="5" t="b">
        <v>0</v>
      </c>
    </row>
    <row r="557" spans="22:59" s="5" customFormat="1" ht="12.75">
      <c r="V557" s="12"/>
      <c r="W557" s="12"/>
      <c r="AO557" s="5">
        <v>548</v>
      </c>
      <c r="AP557" s="77" t="s">
        <v>672</v>
      </c>
      <c r="AQ557" s="14" t="s">
        <v>177</v>
      </c>
      <c r="AR557" s="15" t="s">
        <v>79</v>
      </c>
      <c r="AS557" s="15" t="s">
        <v>79</v>
      </c>
      <c r="AT557" s="16" t="s">
        <v>633</v>
      </c>
      <c r="AU557" s="15" t="s">
        <v>147</v>
      </c>
      <c r="AV557" s="17" t="s">
        <v>79</v>
      </c>
      <c r="AW557" s="17">
        <v>24</v>
      </c>
      <c r="AX557" s="17">
        <v>25</v>
      </c>
      <c r="AY557" s="4">
        <v>90</v>
      </c>
      <c r="AZ557" s="4">
        <v>25</v>
      </c>
      <c r="BA557" s="5" t="s">
        <v>79</v>
      </c>
      <c r="BB557" s="5" t="s">
        <v>79</v>
      </c>
      <c r="BC557" s="5" t="s">
        <v>79</v>
      </c>
      <c r="BD557" s="5" t="s">
        <v>634</v>
      </c>
      <c r="BE557" s="5" t="s">
        <v>94</v>
      </c>
      <c r="BF557" s="5" t="s">
        <v>673</v>
      </c>
      <c r="BG557" s="5" t="b">
        <v>0</v>
      </c>
    </row>
    <row r="558" spans="22:59" s="5" customFormat="1" ht="12.75">
      <c r="V558" s="12"/>
      <c r="W558" s="12"/>
      <c r="AO558" s="5">
        <v>549</v>
      </c>
      <c r="AP558" s="77" t="s">
        <v>674</v>
      </c>
      <c r="AQ558" s="14" t="s">
        <v>177</v>
      </c>
      <c r="AR558" s="15" t="s">
        <v>79</v>
      </c>
      <c r="AS558" s="15" t="s">
        <v>79</v>
      </c>
      <c r="AT558" s="16" t="s">
        <v>633</v>
      </c>
      <c r="AU558" s="15" t="s">
        <v>90</v>
      </c>
      <c r="AV558" s="17" t="s">
        <v>79</v>
      </c>
      <c r="AW558" s="17">
        <v>24</v>
      </c>
      <c r="AX558" s="17">
        <v>25</v>
      </c>
      <c r="AY558" s="4">
        <v>160</v>
      </c>
      <c r="AZ558" s="4">
        <v>40</v>
      </c>
      <c r="BA558" s="5" t="s">
        <v>79</v>
      </c>
      <c r="BB558" s="5" t="s">
        <v>79</v>
      </c>
      <c r="BC558" s="5" t="s">
        <v>79</v>
      </c>
      <c r="BD558" s="5" t="s">
        <v>634</v>
      </c>
      <c r="BE558" s="5" t="s">
        <v>94</v>
      </c>
      <c r="BF558" s="5" t="s">
        <v>79</v>
      </c>
      <c r="BG558" s="5" t="b">
        <v>0</v>
      </c>
    </row>
    <row r="559" spans="22:59" s="5" customFormat="1" ht="12.75">
      <c r="V559" s="12"/>
      <c r="W559" s="12"/>
      <c r="AO559" s="5">
        <v>550</v>
      </c>
      <c r="AP559" s="77" t="s">
        <v>675</v>
      </c>
      <c r="AQ559" s="14" t="s">
        <v>177</v>
      </c>
      <c r="AR559" s="15" t="s">
        <v>79</v>
      </c>
      <c r="AS559" s="15" t="s">
        <v>79</v>
      </c>
      <c r="AT559" s="16" t="s">
        <v>633</v>
      </c>
      <c r="AU559" s="15" t="s">
        <v>147</v>
      </c>
      <c r="AV559" s="17" t="s">
        <v>79</v>
      </c>
      <c r="AW559" s="17">
        <v>24</v>
      </c>
      <c r="AX559" s="17">
        <v>25</v>
      </c>
      <c r="AY559" s="4">
        <v>90</v>
      </c>
      <c r="AZ559" s="4">
        <v>25</v>
      </c>
      <c r="BA559" s="5" t="s">
        <v>79</v>
      </c>
      <c r="BB559" s="5" t="s">
        <v>79</v>
      </c>
      <c r="BC559" s="5" t="s">
        <v>79</v>
      </c>
      <c r="BD559" s="5" t="s">
        <v>634</v>
      </c>
      <c r="BE559" s="5" t="s">
        <v>94</v>
      </c>
      <c r="BF559" s="5" t="s">
        <v>79</v>
      </c>
      <c r="BG559" s="5" t="b">
        <v>0</v>
      </c>
    </row>
    <row r="560" spans="22:59" s="5" customFormat="1" ht="12.75">
      <c r="V560" s="12"/>
      <c r="W560" s="12"/>
      <c r="AO560" s="5">
        <v>551</v>
      </c>
      <c r="AP560" s="77" t="s">
        <v>676</v>
      </c>
      <c r="AQ560" s="14" t="s">
        <v>177</v>
      </c>
      <c r="AR560" s="15" t="s">
        <v>109</v>
      </c>
      <c r="AS560" s="15" t="s">
        <v>79</v>
      </c>
      <c r="AT560" s="16" t="s">
        <v>633</v>
      </c>
      <c r="AU560" s="15" t="s">
        <v>147</v>
      </c>
      <c r="AV560" s="17" t="s">
        <v>79</v>
      </c>
      <c r="AW560" s="17">
        <v>120</v>
      </c>
      <c r="AX560" s="17">
        <v>25</v>
      </c>
      <c r="AY560" s="4">
        <v>90</v>
      </c>
      <c r="AZ560" s="4">
        <v>25</v>
      </c>
      <c r="BA560" s="5" t="s">
        <v>79</v>
      </c>
      <c r="BB560" s="5" t="s">
        <v>79</v>
      </c>
      <c r="BC560" s="5" t="s">
        <v>79</v>
      </c>
      <c r="BD560" s="5" t="s">
        <v>634</v>
      </c>
      <c r="BE560" s="5" t="s">
        <v>94</v>
      </c>
      <c r="BF560" s="5" t="s">
        <v>79</v>
      </c>
      <c r="BG560" s="5" t="b">
        <v>0</v>
      </c>
    </row>
    <row r="561" spans="22:59" s="5" customFormat="1" ht="12.75">
      <c r="V561" s="12"/>
      <c r="W561" s="12"/>
      <c r="AO561" s="5">
        <v>552</v>
      </c>
      <c r="AP561" s="77" t="s">
        <v>677</v>
      </c>
      <c r="AQ561" s="14" t="s">
        <v>177</v>
      </c>
      <c r="AR561" s="15" t="s">
        <v>79</v>
      </c>
      <c r="AS561" s="15" t="s">
        <v>79</v>
      </c>
      <c r="AT561" s="16" t="s">
        <v>555</v>
      </c>
      <c r="AU561" s="15" t="s">
        <v>147</v>
      </c>
      <c r="AV561" s="17" t="s">
        <v>79</v>
      </c>
      <c r="AW561" s="17">
        <v>24</v>
      </c>
      <c r="AX561" s="17">
        <v>25</v>
      </c>
      <c r="AY561" s="4">
        <v>90</v>
      </c>
      <c r="AZ561" s="4">
        <v>25</v>
      </c>
      <c r="BA561" s="5" t="s">
        <v>79</v>
      </c>
      <c r="BB561" s="5" t="s">
        <v>79</v>
      </c>
      <c r="BC561" s="5" t="s">
        <v>79</v>
      </c>
      <c r="BD561" s="5" t="s">
        <v>564</v>
      </c>
      <c r="BE561" s="5" t="s">
        <v>94</v>
      </c>
      <c r="BF561" s="5" t="s">
        <v>558</v>
      </c>
      <c r="BG561" s="5" t="b">
        <v>0</v>
      </c>
    </row>
    <row r="562" spans="22:59" s="5" customFormat="1" ht="12.75">
      <c r="V562" s="12"/>
      <c r="W562" s="12"/>
      <c r="AO562" s="5">
        <v>553</v>
      </c>
      <c r="AP562" s="77" t="s">
        <v>678</v>
      </c>
      <c r="AQ562" s="14" t="s">
        <v>177</v>
      </c>
      <c r="AR562" s="15" t="s">
        <v>79</v>
      </c>
      <c r="AS562" s="15" t="s">
        <v>79</v>
      </c>
      <c r="AT562" s="16" t="s">
        <v>555</v>
      </c>
      <c r="AU562" s="15" t="s">
        <v>90</v>
      </c>
      <c r="AV562" s="17" t="s">
        <v>79</v>
      </c>
      <c r="AW562" s="17">
        <v>24</v>
      </c>
      <c r="AX562" s="17">
        <v>25</v>
      </c>
      <c r="AY562" s="4">
        <v>160</v>
      </c>
      <c r="AZ562" s="4">
        <v>40</v>
      </c>
      <c r="BA562" s="5" t="s">
        <v>79</v>
      </c>
      <c r="BB562" s="5" t="s">
        <v>79</v>
      </c>
      <c r="BC562" s="5" t="s">
        <v>79</v>
      </c>
      <c r="BD562" s="5" t="s">
        <v>564</v>
      </c>
      <c r="BE562" s="5" t="s">
        <v>94</v>
      </c>
      <c r="BF562" s="5" t="s">
        <v>558</v>
      </c>
      <c r="BG562" s="5" t="b">
        <v>0</v>
      </c>
    </row>
    <row r="563" spans="22:59" s="5" customFormat="1" ht="12.75">
      <c r="V563" s="12"/>
      <c r="W563" s="12"/>
      <c r="AO563" s="5">
        <v>554</v>
      </c>
      <c r="AP563" s="77" t="s">
        <v>679</v>
      </c>
      <c r="AQ563" s="14" t="s">
        <v>79</v>
      </c>
      <c r="AR563" s="15" t="s">
        <v>79</v>
      </c>
      <c r="AS563" s="15" t="s">
        <v>79</v>
      </c>
      <c r="AT563" s="16" t="s">
        <v>79</v>
      </c>
      <c r="AU563" s="15" t="s">
        <v>79</v>
      </c>
      <c r="AV563" s="17" t="s">
        <v>79</v>
      </c>
      <c r="AW563" s="17">
        <v>24</v>
      </c>
      <c r="AX563" s="17">
        <v>25</v>
      </c>
      <c r="AY563" s="4">
        <v>90</v>
      </c>
      <c r="AZ563" s="4">
        <v>25</v>
      </c>
      <c r="BA563" s="5" t="s">
        <v>79</v>
      </c>
      <c r="BB563" s="5" t="s">
        <v>79</v>
      </c>
      <c r="BC563" s="5" t="s">
        <v>79</v>
      </c>
      <c r="BD563" s="5" t="s">
        <v>680</v>
      </c>
      <c r="BE563" s="5" t="s">
        <v>94</v>
      </c>
      <c r="BF563" s="5" t="s">
        <v>580</v>
      </c>
      <c r="BG563" s="5" t="b">
        <v>0</v>
      </c>
    </row>
    <row r="564" spans="22:59" s="5" customFormat="1" ht="12.75">
      <c r="V564" s="12"/>
      <c r="W564" s="12"/>
      <c r="AO564" s="5">
        <v>555</v>
      </c>
      <c r="AP564" s="77" t="s">
        <v>681</v>
      </c>
      <c r="AQ564" s="14" t="s">
        <v>79</v>
      </c>
      <c r="AR564" s="15" t="s">
        <v>79</v>
      </c>
      <c r="AS564" s="15" t="s">
        <v>79</v>
      </c>
      <c r="AT564" s="16" t="s">
        <v>79</v>
      </c>
      <c r="AU564" s="15" t="s">
        <v>79</v>
      </c>
      <c r="AV564" s="17" t="s">
        <v>79</v>
      </c>
      <c r="AW564" s="17">
        <v>24</v>
      </c>
      <c r="AX564" s="17">
        <v>25</v>
      </c>
      <c r="AY564" s="4">
        <v>90</v>
      </c>
      <c r="AZ564" s="4">
        <v>25</v>
      </c>
      <c r="BA564" s="5" t="s">
        <v>79</v>
      </c>
      <c r="BB564" s="5" t="s">
        <v>79</v>
      </c>
      <c r="BC564" s="5" t="s">
        <v>79</v>
      </c>
      <c r="BD564" s="5" t="s">
        <v>680</v>
      </c>
      <c r="BE564" s="5" t="s">
        <v>94</v>
      </c>
      <c r="BF564" s="5" t="s">
        <v>580</v>
      </c>
      <c r="BG564" s="5" t="b">
        <v>0</v>
      </c>
    </row>
    <row r="565" spans="22:59" s="5" customFormat="1" ht="12.75">
      <c r="V565" s="12"/>
      <c r="W565" s="12"/>
      <c r="AO565" s="5">
        <v>556</v>
      </c>
      <c r="AP565" s="77" t="s">
        <v>682</v>
      </c>
      <c r="AQ565" s="14" t="s">
        <v>79</v>
      </c>
      <c r="AR565" s="15" t="s">
        <v>79</v>
      </c>
      <c r="AS565" s="15" t="s">
        <v>79</v>
      </c>
      <c r="AT565" s="16" t="s">
        <v>79</v>
      </c>
      <c r="AU565" s="15" t="s">
        <v>79</v>
      </c>
      <c r="AV565" s="17" t="s">
        <v>79</v>
      </c>
      <c r="AW565" s="17">
        <v>24</v>
      </c>
      <c r="AX565" s="17">
        <v>25</v>
      </c>
      <c r="AY565" s="4">
        <v>90</v>
      </c>
      <c r="AZ565" s="4">
        <v>25</v>
      </c>
      <c r="BA565" s="5" t="s">
        <v>79</v>
      </c>
      <c r="BB565" s="5" t="s">
        <v>79</v>
      </c>
      <c r="BC565" s="5" t="s">
        <v>79</v>
      </c>
      <c r="BD565" s="5" t="s">
        <v>683</v>
      </c>
      <c r="BE565" s="5" t="s">
        <v>94</v>
      </c>
      <c r="BF565" s="5" t="s">
        <v>79</v>
      </c>
      <c r="BG565" s="5" t="b">
        <v>0</v>
      </c>
    </row>
    <row r="566" spans="22:59" s="5" customFormat="1" ht="12.75">
      <c r="V566" s="12"/>
      <c r="W566" s="12"/>
      <c r="AO566" s="5">
        <v>557</v>
      </c>
      <c r="AP566" s="77" t="s">
        <v>1317</v>
      </c>
      <c r="AQ566" s="14" t="s">
        <v>177</v>
      </c>
      <c r="AR566" s="15" t="s">
        <v>79</v>
      </c>
      <c r="AS566" s="15" t="s">
        <v>79</v>
      </c>
      <c r="AT566" s="16" t="s">
        <v>633</v>
      </c>
      <c r="AU566" s="15">
        <v>160</v>
      </c>
      <c r="AV566" s="17" t="s">
        <v>79</v>
      </c>
      <c r="AW566" s="17">
        <v>24</v>
      </c>
      <c r="AX566" s="17">
        <v>25</v>
      </c>
      <c r="AY566" s="63">
        <v>160</v>
      </c>
      <c r="AZ566" s="63">
        <v>60</v>
      </c>
      <c r="BA566" s="64" t="s">
        <v>79</v>
      </c>
      <c r="BB566" s="64">
        <v>2</v>
      </c>
      <c r="BC566" s="64" t="s">
        <v>79</v>
      </c>
      <c r="BD566" s="64" t="s">
        <v>1318</v>
      </c>
      <c r="BE566" s="64" t="s">
        <v>94</v>
      </c>
      <c r="BF566" s="64" t="s">
        <v>79</v>
      </c>
      <c r="BG566" s="64" t="b">
        <v>1</v>
      </c>
    </row>
    <row r="567" spans="22:59" s="5" customFormat="1" ht="12.75">
      <c r="V567" s="12"/>
      <c r="W567" s="12"/>
      <c r="AO567" s="5">
        <v>558</v>
      </c>
      <c r="AP567" s="77" t="s">
        <v>1532</v>
      </c>
      <c r="AQ567" s="14" t="s">
        <v>177</v>
      </c>
      <c r="AR567" s="15" t="s">
        <v>109</v>
      </c>
      <c r="AS567" s="15" t="s">
        <v>79</v>
      </c>
      <c r="AT567" s="16" t="s">
        <v>633</v>
      </c>
      <c r="AU567" s="15">
        <v>90</v>
      </c>
      <c r="AV567" s="17" t="s">
        <v>79</v>
      </c>
      <c r="AW567" s="17">
        <v>120</v>
      </c>
      <c r="AX567" s="17">
        <v>25</v>
      </c>
      <c r="AY567" s="63">
        <v>90</v>
      </c>
      <c r="AZ567" s="63">
        <v>30</v>
      </c>
      <c r="BA567" s="64" t="s">
        <v>79</v>
      </c>
      <c r="BB567" s="64">
        <v>2</v>
      </c>
      <c r="BC567" s="64" t="s">
        <v>79</v>
      </c>
      <c r="BD567" s="64" t="s">
        <v>1318</v>
      </c>
      <c r="BE567" s="64" t="s">
        <v>94</v>
      </c>
      <c r="BF567" s="64" t="s">
        <v>1227</v>
      </c>
      <c r="BG567" s="64" t="b">
        <v>1</v>
      </c>
    </row>
    <row r="568" spans="22:59" s="5" customFormat="1" ht="12.75">
      <c r="V568" s="12"/>
      <c r="W568" s="12"/>
      <c r="AO568" s="5">
        <v>559</v>
      </c>
      <c r="AP568" s="77" t="s">
        <v>1319</v>
      </c>
      <c r="AQ568" s="14" t="s">
        <v>177</v>
      </c>
      <c r="AR568" s="15" t="s">
        <v>79</v>
      </c>
      <c r="AS568" s="15" t="s">
        <v>79</v>
      </c>
      <c r="AT568" s="16" t="s">
        <v>633</v>
      </c>
      <c r="AU568" s="15">
        <v>160</v>
      </c>
      <c r="AV568" s="17" t="s">
        <v>79</v>
      </c>
      <c r="AW568" s="17">
        <v>24</v>
      </c>
      <c r="AX568" s="17">
        <v>25</v>
      </c>
      <c r="AY568" s="63">
        <v>160</v>
      </c>
      <c r="AZ568" s="63">
        <v>60</v>
      </c>
      <c r="BA568" s="64" t="s">
        <v>79</v>
      </c>
      <c r="BB568" s="64">
        <v>2</v>
      </c>
      <c r="BC568" s="64" t="s">
        <v>79</v>
      </c>
      <c r="BD568" s="64" t="s">
        <v>1318</v>
      </c>
      <c r="BE568" s="64" t="s">
        <v>94</v>
      </c>
      <c r="BF568" s="64" t="s">
        <v>79</v>
      </c>
      <c r="BG568" s="64" t="b">
        <v>1</v>
      </c>
    </row>
    <row r="569" spans="22:59" s="5" customFormat="1" ht="12.75">
      <c r="V569" s="12"/>
      <c r="W569" s="12"/>
      <c r="AO569" s="5">
        <v>560</v>
      </c>
      <c r="AP569" s="77" t="s">
        <v>1320</v>
      </c>
      <c r="AQ569" s="14" t="s">
        <v>79</v>
      </c>
      <c r="AR569" s="15" t="s">
        <v>79</v>
      </c>
      <c r="AS569" s="15" t="s">
        <v>79</v>
      </c>
      <c r="AT569" s="16" t="s">
        <v>79</v>
      </c>
      <c r="AU569" s="15" t="s">
        <v>79</v>
      </c>
      <c r="AV569" s="17" t="s">
        <v>79</v>
      </c>
      <c r="AW569" s="17">
        <v>24</v>
      </c>
      <c r="AX569" s="17">
        <v>60</v>
      </c>
      <c r="AY569" s="63">
        <v>160</v>
      </c>
      <c r="AZ569" s="63">
        <v>60</v>
      </c>
      <c r="BA569" s="64" t="s">
        <v>79</v>
      </c>
      <c r="BB569" s="64">
        <v>1</v>
      </c>
      <c r="BC569" s="64" t="s">
        <v>79</v>
      </c>
      <c r="BD569" s="64" t="s">
        <v>1318</v>
      </c>
      <c r="BE569" s="64" t="s">
        <v>94</v>
      </c>
      <c r="BF569" s="64" t="s">
        <v>1321</v>
      </c>
      <c r="BG569" s="64" t="b">
        <v>1</v>
      </c>
    </row>
    <row r="570" spans="22:59" s="5" customFormat="1" ht="12.75">
      <c r="V570" s="12"/>
      <c r="W570" s="12"/>
      <c r="AO570" s="5">
        <v>561</v>
      </c>
      <c r="AP570" s="77" t="s">
        <v>1533</v>
      </c>
      <c r="AQ570" s="14" t="s">
        <v>179</v>
      </c>
      <c r="AR570" s="15" t="s">
        <v>79</v>
      </c>
      <c r="AS570" s="15" t="s">
        <v>79</v>
      </c>
      <c r="AT570" s="16" t="s">
        <v>633</v>
      </c>
      <c r="AU570" s="15">
        <v>160</v>
      </c>
      <c r="AV570" s="17" t="s">
        <v>79</v>
      </c>
      <c r="AW570" s="17">
        <v>24</v>
      </c>
      <c r="AX570" s="17">
        <v>60</v>
      </c>
      <c r="AY570" s="63">
        <v>160</v>
      </c>
      <c r="AZ570" s="63">
        <v>60</v>
      </c>
      <c r="BA570" s="64" t="s">
        <v>79</v>
      </c>
      <c r="BB570" s="64">
        <v>2</v>
      </c>
      <c r="BC570" s="64" t="s">
        <v>79</v>
      </c>
      <c r="BD570" s="64" t="s">
        <v>1318</v>
      </c>
      <c r="BE570" s="64" t="s">
        <v>94</v>
      </c>
      <c r="BF570" s="64" t="s">
        <v>79</v>
      </c>
      <c r="BG570" s="64" t="b">
        <v>1</v>
      </c>
    </row>
    <row r="571" spans="22:59" s="5" customFormat="1" ht="12.75">
      <c r="V571" s="12"/>
      <c r="W571" s="12"/>
      <c r="AO571" s="5">
        <v>562</v>
      </c>
      <c r="AP571" s="77" t="s">
        <v>1534</v>
      </c>
      <c r="AQ571" s="14" t="s">
        <v>179</v>
      </c>
      <c r="AR571" s="15" t="s">
        <v>79</v>
      </c>
      <c r="AS571" s="15" t="s">
        <v>79</v>
      </c>
      <c r="AT571" s="16" t="s">
        <v>633</v>
      </c>
      <c r="AU571" s="15">
        <v>90</v>
      </c>
      <c r="AV571" s="17" t="s">
        <v>79</v>
      </c>
      <c r="AW571" s="17">
        <v>24</v>
      </c>
      <c r="AX571" s="17">
        <v>60</v>
      </c>
      <c r="AY571" s="63">
        <v>90</v>
      </c>
      <c r="AZ571" s="63">
        <v>30</v>
      </c>
      <c r="BA571" s="64" t="s">
        <v>79</v>
      </c>
      <c r="BB571" s="64">
        <v>2</v>
      </c>
      <c r="BC571" s="64" t="s">
        <v>1215</v>
      </c>
      <c r="BD571" s="64" t="s">
        <v>1318</v>
      </c>
      <c r="BE571" s="64" t="s">
        <v>94</v>
      </c>
      <c r="BF571" s="64" t="s">
        <v>79</v>
      </c>
      <c r="BG571" s="64" t="b">
        <v>1</v>
      </c>
    </row>
    <row r="572" spans="22:59" s="5" customFormat="1" ht="12.75">
      <c r="V572" s="12"/>
      <c r="W572" s="12"/>
      <c r="AO572" s="5">
        <v>563</v>
      </c>
      <c r="AP572" s="77" t="s">
        <v>1322</v>
      </c>
      <c r="AQ572" s="14" t="s">
        <v>179</v>
      </c>
      <c r="AR572" s="15" t="s">
        <v>79</v>
      </c>
      <c r="AS572" s="15" t="s">
        <v>79</v>
      </c>
      <c r="AT572" s="16" t="s">
        <v>633</v>
      </c>
      <c r="AU572" s="15">
        <v>90</v>
      </c>
      <c r="AV572" s="17" t="s">
        <v>79</v>
      </c>
      <c r="AW572" s="17">
        <v>24</v>
      </c>
      <c r="AX572" s="17">
        <v>60</v>
      </c>
      <c r="AY572" s="63">
        <v>90</v>
      </c>
      <c r="AZ572" s="63">
        <v>30</v>
      </c>
      <c r="BA572" s="64" t="s">
        <v>79</v>
      </c>
      <c r="BB572" s="64">
        <v>2</v>
      </c>
      <c r="BC572" s="64" t="s">
        <v>79</v>
      </c>
      <c r="BD572" s="64" t="s">
        <v>1318</v>
      </c>
      <c r="BE572" s="64" t="s">
        <v>94</v>
      </c>
      <c r="BF572" s="64" t="s">
        <v>79</v>
      </c>
      <c r="BG572" s="64" t="b">
        <v>1</v>
      </c>
    </row>
    <row r="573" spans="22:59" s="5" customFormat="1" ht="12.75">
      <c r="V573" s="12"/>
      <c r="W573" s="12"/>
      <c r="AO573" s="5">
        <v>564</v>
      </c>
      <c r="AP573" s="77" t="s">
        <v>1535</v>
      </c>
      <c r="AQ573" s="14" t="s">
        <v>179</v>
      </c>
      <c r="AR573" s="15" t="s">
        <v>109</v>
      </c>
      <c r="AS573" s="15" t="s">
        <v>79</v>
      </c>
      <c r="AT573" s="16" t="s">
        <v>633</v>
      </c>
      <c r="AU573" s="15">
        <v>160</v>
      </c>
      <c r="AV573" s="17" t="s">
        <v>79</v>
      </c>
      <c r="AW573" s="17">
        <v>120</v>
      </c>
      <c r="AX573" s="17">
        <v>60</v>
      </c>
      <c r="AY573" s="63">
        <v>160</v>
      </c>
      <c r="AZ573" s="63">
        <v>60</v>
      </c>
      <c r="BA573" s="64" t="s">
        <v>79</v>
      </c>
      <c r="BB573" s="64">
        <v>2</v>
      </c>
      <c r="BC573" s="64" t="s">
        <v>79</v>
      </c>
      <c r="BD573" s="64" t="s">
        <v>1318</v>
      </c>
      <c r="BE573" s="64" t="s">
        <v>94</v>
      </c>
      <c r="BF573" s="64" t="s">
        <v>1443</v>
      </c>
      <c r="BG573" s="64" t="b">
        <v>1</v>
      </c>
    </row>
    <row r="574" spans="22:59" s="5" customFormat="1" ht="12.75">
      <c r="V574" s="12"/>
      <c r="W574" s="12"/>
      <c r="AO574" s="5">
        <v>565</v>
      </c>
      <c r="AP574" s="77" t="s">
        <v>1536</v>
      </c>
      <c r="AQ574" s="14" t="s">
        <v>179</v>
      </c>
      <c r="AR574" s="15" t="s">
        <v>79</v>
      </c>
      <c r="AS574" s="15" t="s">
        <v>79</v>
      </c>
      <c r="AT574" s="16" t="s">
        <v>633</v>
      </c>
      <c r="AU574" s="15">
        <v>90</v>
      </c>
      <c r="AV574" s="17" t="s">
        <v>79</v>
      </c>
      <c r="AW574" s="17">
        <v>24</v>
      </c>
      <c r="AX574" s="17">
        <v>60</v>
      </c>
      <c r="AY574" s="63">
        <v>90</v>
      </c>
      <c r="AZ574" s="63">
        <v>30</v>
      </c>
      <c r="BA574" s="64" t="s">
        <v>79</v>
      </c>
      <c r="BB574" s="64">
        <v>2</v>
      </c>
      <c r="BC574" s="64" t="s">
        <v>79</v>
      </c>
      <c r="BD574" s="64" t="s">
        <v>1318</v>
      </c>
      <c r="BE574" s="64" t="s">
        <v>94</v>
      </c>
      <c r="BF574" s="64" t="s">
        <v>1324</v>
      </c>
      <c r="BG574" s="64" t="b">
        <v>1</v>
      </c>
    </row>
    <row r="575" spans="22:59" s="5" customFormat="1" ht="12.75">
      <c r="V575" s="12"/>
      <c r="W575" s="12"/>
      <c r="AO575" s="5">
        <v>566</v>
      </c>
      <c r="AP575" s="77" t="s">
        <v>1323</v>
      </c>
      <c r="AQ575" s="14" t="s">
        <v>179</v>
      </c>
      <c r="AR575" s="15" t="s">
        <v>79</v>
      </c>
      <c r="AS575" s="15" t="s">
        <v>79</v>
      </c>
      <c r="AT575" s="16" t="s">
        <v>633</v>
      </c>
      <c r="AU575" s="15">
        <v>90</v>
      </c>
      <c r="AV575" s="17" t="s">
        <v>79</v>
      </c>
      <c r="AW575" s="17">
        <v>24</v>
      </c>
      <c r="AX575" s="17">
        <v>60</v>
      </c>
      <c r="AY575" s="63">
        <v>90</v>
      </c>
      <c r="AZ575" s="63">
        <v>30</v>
      </c>
      <c r="BA575" s="64" t="s">
        <v>79</v>
      </c>
      <c r="BB575" s="64">
        <v>2</v>
      </c>
      <c r="BC575" s="64" t="s">
        <v>79</v>
      </c>
      <c r="BD575" s="64" t="s">
        <v>1318</v>
      </c>
      <c r="BE575" s="64" t="s">
        <v>94</v>
      </c>
      <c r="BF575" s="64" t="s">
        <v>1324</v>
      </c>
      <c r="BG575" s="64" t="b">
        <v>1</v>
      </c>
    </row>
    <row r="576" spans="22:59" s="5" customFormat="1" ht="12.75">
      <c r="V576" s="12"/>
      <c r="W576" s="12"/>
      <c r="AO576" s="5">
        <v>567</v>
      </c>
      <c r="AP576" s="77" t="s">
        <v>527</v>
      </c>
      <c r="AQ576" s="14" t="s">
        <v>79</v>
      </c>
      <c r="AR576" s="15" t="s">
        <v>79</v>
      </c>
      <c r="AS576" s="15" t="s">
        <v>79</v>
      </c>
      <c r="AT576" s="16" t="s">
        <v>79</v>
      </c>
      <c r="AU576" s="15" t="s">
        <v>79</v>
      </c>
      <c r="AV576" s="17" t="s">
        <v>79</v>
      </c>
      <c r="AW576" s="17">
        <v>120</v>
      </c>
      <c r="AX576" s="17">
        <v>35</v>
      </c>
      <c r="AY576" s="63">
        <v>90</v>
      </c>
      <c r="AZ576" s="63">
        <v>30</v>
      </c>
      <c r="BA576" s="64" t="s">
        <v>79</v>
      </c>
      <c r="BB576" s="64">
        <v>2</v>
      </c>
      <c r="BC576" s="64" t="s">
        <v>1215</v>
      </c>
      <c r="BD576" s="64" t="s">
        <v>321</v>
      </c>
      <c r="BE576" s="64" t="s">
        <v>527</v>
      </c>
      <c r="BF576" s="64" t="s">
        <v>79</v>
      </c>
      <c r="BG576" s="64" t="b">
        <v>1</v>
      </c>
    </row>
    <row r="577" spans="22:59" s="5" customFormat="1" ht="12.75">
      <c r="V577" s="12"/>
      <c r="W577" s="12"/>
      <c r="AO577" s="5">
        <v>568</v>
      </c>
      <c r="AP577" s="77" t="s">
        <v>532</v>
      </c>
      <c r="AQ577" s="14" t="s">
        <v>79</v>
      </c>
      <c r="AR577" s="15" t="s">
        <v>79</v>
      </c>
      <c r="AS577" s="15" t="s">
        <v>79</v>
      </c>
      <c r="AT577" s="16" t="s">
        <v>79</v>
      </c>
      <c r="AU577" s="15" t="s">
        <v>79</v>
      </c>
      <c r="AV577" s="17" t="s">
        <v>79</v>
      </c>
      <c r="AW577" s="17">
        <v>120</v>
      </c>
      <c r="AX577" s="17">
        <v>35</v>
      </c>
      <c r="AY577" s="63">
        <v>90</v>
      </c>
      <c r="AZ577" s="63">
        <v>30</v>
      </c>
      <c r="BA577" s="64" t="s">
        <v>79</v>
      </c>
      <c r="BB577" s="64">
        <v>2</v>
      </c>
      <c r="BC577" s="64" t="s">
        <v>1215</v>
      </c>
      <c r="BD577" s="64" t="s">
        <v>321</v>
      </c>
      <c r="BE577" s="64" t="s">
        <v>532</v>
      </c>
      <c r="BF577" s="64" t="s">
        <v>1325</v>
      </c>
      <c r="BG577" s="64" t="b">
        <v>1</v>
      </c>
    </row>
    <row r="578" spans="22:59" s="5" customFormat="1" ht="12.75">
      <c r="V578" s="12"/>
      <c r="W578" s="12"/>
      <c r="AO578" s="5">
        <v>569</v>
      </c>
      <c r="AP578" s="77" t="s">
        <v>536</v>
      </c>
      <c r="AQ578" s="14" t="s">
        <v>79</v>
      </c>
      <c r="AR578" s="15" t="s">
        <v>79</v>
      </c>
      <c r="AS578" s="15" t="s">
        <v>79</v>
      </c>
      <c r="AT578" s="16" t="s">
        <v>79</v>
      </c>
      <c r="AU578" s="15" t="s">
        <v>79</v>
      </c>
      <c r="AV578" s="17" t="s">
        <v>79</v>
      </c>
      <c r="AW578" s="17">
        <v>120</v>
      </c>
      <c r="AX578" s="17">
        <v>35</v>
      </c>
      <c r="AY578" s="63">
        <v>160</v>
      </c>
      <c r="AZ578" s="63">
        <v>60</v>
      </c>
      <c r="BA578" s="64" t="s">
        <v>79</v>
      </c>
      <c r="BB578" s="64">
        <v>2</v>
      </c>
      <c r="BC578" s="64" t="s">
        <v>1215</v>
      </c>
      <c r="BD578" s="64" t="s">
        <v>321</v>
      </c>
      <c r="BE578" s="64" t="s">
        <v>536</v>
      </c>
      <c r="BF578" s="64" t="s">
        <v>1325</v>
      </c>
      <c r="BG578" s="64" t="b">
        <v>1</v>
      </c>
    </row>
    <row r="579" spans="22:59" s="5" customFormat="1" ht="12.75">
      <c r="V579" s="12"/>
      <c r="W579" s="12"/>
      <c r="AO579" s="5">
        <v>570</v>
      </c>
      <c r="AP579" s="77" t="s">
        <v>542</v>
      </c>
      <c r="AQ579" s="14" t="s">
        <v>79</v>
      </c>
      <c r="AR579" s="15" t="s">
        <v>79</v>
      </c>
      <c r="AS579" s="15" t="s">
        <v>79</v>
      </c>
      <c r="AT579" s="16" t="s">
        <v>79</v>
      </c>
      <c r="AU579" s="15" t="s">
        <v>79</v>
      </c>
      <c r="AV579" s="17" t="s">
        <v>79</v>
      </c>
      <c r="AW579" s="17">
        <v>120</v>
      </c>
      <c r="AX579" s="17">
        <v>35</v>
      </c>
      <c r="AY579" s="63">
        <v>90</v>
      </c>
      <c r="AZ579" s="63">
        <v>30</v>
      </c>
      <c r="BA579" s="64" t="s">
        <v>79</v>
      </c>
      <c r="BB579" s="64">
        <v>2</v>
      </c>
      <c r="BC579" s="64" t="s">
        <v>1215</v>
      </c>
      <c r="BD579" s="64" t="s">
        <v>321</v>
      </c>
      <c r="BE579" s="64" t="s">
        <v>542</v>
      </c>
      <c r="BF579" s="64" t="s">
        <v>1325</v>
      </c>
      <c r="BG579" s="64" t="b">
        <v>1</v>
      </c>
    </row>
    <row r="580" spans="22:59" s="5" customFormat="1" ht="12.75">
      <c r="V580" s="12"/>
      <c r="W580" s="12"/>
      <c r="AO580" s="5">
        <v>571</v>
      </c>
      <c r="AP580" s="77" t="s">
        <v>539</v>
      </c>
      <c r="AQ580" s="14" t="s">
        <v>79</v>
      </c>
      <c r="AR580" s="15" t="s">
        <v>79</v>
      </c>
      <c r="AS580" s="15" t="s">
        <v>79</v>
      </c>
      <c r="AT580" s="16" t="s">
        <v>79</v>
      </c>
      <c r="AU580" s="15" t="s">
        <v>79</v>
      </c>
      <c r="AV580" s="17" t="s">
        <v>79</v>
      </c>
      <c r="AW580" s="17">
        <v>120</v>
      </c>
      <c r="AX580" s="17">
        <v>35</v>
      </c>
      <c r="AY580" s="63">
        <v>90</v>
      </c>
      <c r="AZ580" s="63">
        <v>30</v>
      </c>
      <c r="BA580" s="64" t="s">
        <v>79</v>
      </c>
      <c r="BB580" s="64">
        <v>2</v>
      </c>
      <c r="BC580" s="64" t="s">
        <v>1215</v>
      </c>
      <c r="BD580" s="64" t="s">
        <v>321</v>
      </c>
      <c r="BE580" s="64" t="s">
        <v>539</v>
      </c>
      <c r="BF580" s="64" t="s">
        <v>79</v>
      </c>
      <c r="BG580" s="64" t="b">
        <v>1</v>
      </c>
    </row>
    <row r="581" spans="22:59" s="5" customFormat="1" ht="12.75">
      <c r="V581" s="12"/>
      <c r="W581" s="12"/>
      <c r="AO581" s="5">
        <v>572</v>
      </c>
      <c r="AP581" s="77" t="s">
        <v>1537</v>
      </c>
      <c r="AQ581" s="14" t="s">
        <v>79</v>
      </c>
      <c r="AR581" s="15" t="s">
        <v>79</v>
      </c>
      <c r="AS581" s="15" t="s">
        <v>79</v>
      </c>
      <c r="AT581" s="16" t="s">
        <v>79</v>
      </c>
      <c r="AU581" s="15" t="s">
        <v>79</v>
      </c>
      <c r="AV581" s="17" t="s">
        <v>79</v>
      </c>
      <c r="AW581" s="17">
        <v>120</v>
      </c>
      <c r="AX581" s="17">
        <v>35</v>
      </c>
      <c r="AY581" s="63">
        <v>160</v>
      </c>
      <c r="AZ581" s="63">
        <v>60</v>
      </c>
      <c r="BA581" s="64" t="s">
        <v>79</v>
      </c>
      <c r="BB581" s="64">
        <v>2</v>
      </c>
      <c r="BC581" s="64" t="s">
        <v>79</v>
      </c>
      <c r="BD581" s="64" t="s">
        <v>1538</v>
      </c>
      <c r="BE581" s="64" t="s">
        <v>94</v>
      </c>
      <c r="BF581" s="64" t="s">
        <v>79</v>
      </c>
      <c r="BG581" s="64" t="b">
        <v>1</v>
      </c>
    </row>
    <row r="582" spans="22:59" s="5" customFormat="1" ht="12.75">
      <c r="V582" s="12"/>
      <c r="W582" s="12"/>
      <c r="AO582" s="5">
        <v>573</v>
      </c>
      <c r="AP582" s="77" t="s">
        <v>1539</v>
      </c>
      <c r="AQ582" s="14" t="s">
        <v>79</v>
      </c>
      <c r="AR582" s="15" t="s">
        <v>79</v>
      </c>
      <c r="AS582" s="15" t="s">
        <v>79</v>
      </c>
      <c r="AT582" s="16" t="s">
        <v>79</v>
      </c>
      <c r="AU582" s="15" t="s">
        <v>79</v>
      </c>
      <c r="AV582" s="17" t="s">
        <v>79</v>
      </c>
      <c r="AW582" s="17">
        <v>24</v>
      </c>
      <c r="AX582" s="17">
        <v>35</v>
      </c>
      <c r="AY582" s="63">
        <v>160</v>
      </c>
      <c r="AZ582" s="63">
        <v>60</v>
      </c>
      <c r="BA582" s="64" t="s">
        <v>79</v>
      </c>
      <c r="BB582" s="64">
        <v>2</v>
      </c>
      <c r="BC582" s="64" t="s">
        <v>79</v>
      </c>
      <c r="BD582" s="64" t="s">
        <v>1538</v>
      </c>
      <c r="BE582" s="64" t="s">
        <v>94</v>
      </c>
      <c r="BF582" s="64" t="s">
        <v>79</v>
      </c>
      <c r="BG582" s="64" t="b">
        <v>1</v>
      </c>
    </row>
    <row r="583" spans="22:59" s="5" customFormat="1" ht="12.75">
      <c r="V583" s="12"/>
      <c r="W583" s="12"/>
      <c r="AO583" s="5">
        <v>574</v>
      </c>
      <c r="AP583" s="77" t="s">
        <v>1540</v>
      </c>
      <c r="AQ583" s="14" t="s">
        <v>79</v>
      </c>
      <c r="AR583" s="15" t="s">
        <v>79</v>
      </c>
      <c r="AS583" s="15" t="s">
        <v>79</v>
      </c>
      <c r="AT583" s="16" t="s">
        <v>79</v>
      </c>
      <c r="AU583" s="15" t="s">
        <v>79</v>
      </c>
      <c r="AV583" s="17" t="s">
        <v>79</v>
      </c>
      <c r="AW583" s="17">
        <v>24</v>
      </c>
      <c r="AX583" s="17">
        <v>25</v>
      </c>
      <c r="AY583" s="63">
        <v>90</v>
      </c>
      <c r="AZ583" s="63">
        <v>30</v>
      </c>
      <c r="BA583" s="64" t="s">
        <v>79</v>
      </c>
      <c r="BB583" s="64">
        <v>2</v>
      </c>
      <c r="BC583" s="64" t="s">
        <v>79</v>
      </c>
      <c r="BD583" s="64" t="s">
        <v>1541</v>
      </c>
      <c r="BE583" s="64" t="s">
        <v>94</v>
      </c>
      <c r="BF583" s="64" t="s">
        <v>79</v>
      </c>
      <c r="BG583" s="64" t="b">
        <v>1</v>
      </c>
    </row>
    <row r="584" spans="22:59" s="5" customFormat="1" ht="12.75">
      <c r="V584" s="12"/>
      <c r="W584" s="12"/>
      <c r="AO584" s="5">
        <v>575</v>
      </c>
      <c r="AP584" s="77" t="s">
        <v>1542</v>
      </c>
      <c r="AQ584" s="14" t="s">
        <v>79</v>
      </c>
      <c r="AR584" s="15" t="s">
        <v>79</v>
      </c>
      <c r="AS584" s="15" t="s">
        <v>79</v>
      </c>
      <c r="AT584" s="16" t="s">
        <v>79</v>
      </c>
      <c r="AU584" s="15" t="s">
        <v>79</v>
      </c>
      <c r="AV584" s="17" t="s">
        <v>79</v>
      </c>
      <c r="AW584" s="17">
        <v>24</v>
      </c>
      <c r="AX584" s="17">
        <v>25</v>
      </c>
      <c r="AY584" s="63">
        <v>90</v>
      </c>
      <c r="AZ584" s="63">
        <v>30</v>
      </c>
      <c r="BA584" s="64" t="s">
        <v>79</v>
      </c>
      <c r="BB584" s="64">
        <v>2</v>
      </c>
      <c r="BC584" s="64" t="s">
        <v>79</v>
      </c>
      <c r="BD584" s="64" t="s">
        <v>1543</v>
      </c>
      <c r="BE584" s="64" t="s">
        <v>94</v>
      </c>
      <c r="BF584" s="64" t="s">
        <v>79</v>
      </c>
      <c r="BG584" s="64" t="b">
        <v>1</v>
      </c>
    </row>
    <row r="585" spans="22:59" s="5" customFormat="1" ht="12.75">
      <c r="V585" s="12"/>
      <c r="W585" s="12"/>
      <c r="AO585" s="5">
        <v>576</v>
      </c>
      <c r="AP585" s="77" t="s">
        <v>1544</v>
      </c>
      <c r="AQ585" s="14" t="s">
        <v>79</v>
      </c>
      <c r="AR585" s="15" t="s">
        <v>79</v>
      </c>
      <c r="AS585" s="15" t="s">
        <v>79</v>
      </c>
      <c r="AT585" s="16" t="s">
        <v>79</v>
      </c>
      <c r="AU585" s="15" t="s">
        <v>79</v>
      </c>
      <c r="AV585" s="17" t="s">
        <v>79</v>
      </c>
      <c r="AW585" s="17">
        <v>220</v>
      </c>
      <c r="AX585" s="17">
        <v>60</v>
      </c>
      <c r="AY585" s="63">
        <v>160</v>
      </c>
      <c r="AZ585" s="63">
        <v>60</v>
      </c>
      <c r="BA585" s="64" t="s">
        <v>79</v>
      </c>
      <c r="BB585" s="64">
        <v>2</v>
      </c>
      <c r="BC585" s="64" t="s">
        <v>79</v>
      </c>
      <c r="BD585" s="64" t="s">
        <v>1545</v>
      </c>
      <c r="BE585" s="64" t="s">
        <v>94</v>
      </c>
      <c r="BF585" s="64" t="s">
        <v>1546</v>
      </c>
      <c r="BG585" s="64" t="b">
        <v>1</v>
      </c>
    </row>
    <row r="586" spans="22:59" s="5" customFormat="1" ht="12.75">
      <c r="V586" s="12"/>
      <c r="W586" s="12"/>
      <c r="AO586" s="5">
        <v>577</v>
      </c>
      <c r="AP586" s="77" t="s">
        <v>1547</v>
      </c>
      <c r="AQ586" s="14" t="s">
        <v>79</v>
      </c>
      <c r="AR586" s="15" t="s">
        <v>79</v>
      </c>
      <c r="AS586" s="15" t="s">
        <v>79</v>
      </c>
      <c r="AT586" s="16" t="s">
        <v>79</v>
      </c>
      <c r="AU586" s="15" t="s">
        <v>79</v>
      </c>
      <c r="AV586" s="17" t="s">
        <v>79</v>
      </c>
      <c r="AW586" s="17">
        <v>24</v>
      </c>
      <c r="AX586" s="17">
        <v>150</v>
      </c>
      <c r="AY586" s="63">
        <v>160</v>
      </c>
      <c r="AZ586" s="63">
        <v>60</v>
      </c>
      <c r="BA586" s="64" t="s">
        <v>79</v>
      </c>
      <c r="BB586" s="64">
        <v>2</v>
      </c>
      <c r="BC586" s="64" t="s">
        <v>79</v>
      </c>
      <c r="BD586" s="64" t="s">
        <v>1538</v>
      </c>
      <c r="BE586" s="64" t="s">
        <v>94</v>
      </c>
      <c r="BF586" s="64" t="s">
        <v>1246</v>
      </c>
      <c r="BG586" s="64" t="b">
        <v>1</v>
      </c>
    </row>
    <row r="587" spans="22:59" s="5" customFormat="1" ht="12.75">
      <c r="V587" s="12"/>
      <c r="W587" s="12"/>
      <c r="AO587" s="5">
        <v>578</v>
      </c>
      <c r="AP587" s="77" t="s">
        <v>1548</v>
      </c>
      <c r="AQ587" s="14" t="s">
        <v>79</v>
      </c>
      <c r="AR587" s="15" t="s">
        <v>79</v>
      </c>
      <c r="AS587" s="15" t="s">
        <v>79</v>
      </c>
      <c r="AT587" s="16" t="s">
        <v>79</v>
      </c>
      <c r="AU587" s="15" t="s">
        <v>79</v>
      </c>
      <c r="AV587" s="17" t="s">
        <v>79</v>
      </c>
      <c r="AW587" s="17">
        <v>24</v>
      </c>
      <c r="AX587" s="17">
        <v>150</v>
      </c>
      <c r="AY587" s="63">
        <v>90</v>
      </c>
      <c r="AZ587" s="63">
        <v>30</v>
      </c>
      <c r="BA587" s="64" t="s">
        <v>79</v>
      </c>
      <c r="BB587" s="64">
        <v>2</v>
      </c>
      <c r="BC587" s="64" t="s">
        <v>1215</v>
      </c>
      <c r="BD587" s="64" t="s">
        <v>1549</v>
      </c>
      <c r="BE587" s="64" t="s">
        <v>94</v>
      </c>
      <c r="BF587" s="64" t="s">
        <v>1246</v>
      </c>
      <c r="BG587" s="64" t="b">
        <v>1</v>
      </c>
    </row>
    <row r="588" spans="22:59" s="5" customFormat="1" ht="12.75">
      <c r="V588" s="12"/>
      <c r="W588" s="12"/>
      <c r="AO588" s="5">
        <v>579</v>
      </c>
      <c r="AP588" s="77" t="s">
        <v>1550</v>
      </c>
      <c r="AQ588" s="14" t="s">
        <v>79</v>
      </c>
      <c r="AR588" s="15" t="s">
        <v>79</v>
      </c>
      <c r="AS588" s="15" t="s">
        <v>79</v>
      </c>
      <c r="AT588" s="16" t="s">
        <v>79</v>
      </c>
      <c r="AU588" s="15" t="s">
        <v>79</v>
      </c>
      <c r="AV588" s="17" t="s">
        <v>79</v>
      </c>
      <c r="AW588" s="17">
        <v>24</v>
      </c>
      <c r="AX588" s="17">
        <v>60</v>
      </c>
      <c r="AY588" s="63">
        <v>160</v>
      </c>
      <c r="AZ588" s="63">
        <v>60</v>
      </c>
      <c r="BA588" s="64" t="s">
        <v>79</v>
      </c>
      <c r="BB588" s="64">
        <v>2</v>
      </c>
      <c r="BC588" s="64" t="s">
        <v>79</v>
      </c>
      <c r="BD588" s="64" t="s">
        <v>1538</v>
      </c>
      <c r="BE588" s="64" t="s">
        <v>94</v>
      </c>
      <c r="BF588" s="64" t="s">
        <v>79</v>
      </c>
      <c r="BG588" s="64" t="b">
        <v>1</v>
      </c>
    </row>
    <row r="589" spans="22:59" s="5" customFormat="1" ht="12.75">
      <c r="V589" s="12"/>
      <c r="W589" s="12"/>
      <c r="AO589" s="5">
        <v>580</v>
      </c>
      <c r="AP589" s="77" t="s">
        <v>684</v>
      </c>
      <c r="AQ589" s="14" t="s">
        <v>89</v>
      </c>
      <c r="AR589" s="15" t="s">
        <v>79</v>
      </c>
      <c r="AS589" s="15" t="s">
        <v>79</v>
      </c>
      <c r="AT589" s="16" t="s">
        <v>79</v>
      </c>
      <c r="AU589" s="15" t="s">
        <v>90</v>
      </c>
      <c r="AV589" s="17" t="s">
        <v>79</v>
      </c>
      <c r="AW589" s="17">
        <v>24</v>
      </c>
      <c r="AX589" s="17">
        <v>50</v>
      </c>
      <c r="AY589" s="4">
        <v>160</v>
      </c>
      <c r="AZ589" s="4">
        <v>60</v>
      </c>
      <c r="BA589" s="5" t="s">
        <v>79</v>
      </c>
      <c r="BB589" s="5" t="s">
        <v>79</v>
      </c>
      <c r="BC589" s="5" t="s">
        <v>79</v>
      </c>
      <c r="BD589" s="5" t="s">
        <v>328</v>
      </c>
      <c r="BE589" s="5" t="s">
        <v>91</v>
      </c>
      <c r="BF589" s="5" t="s">
        <v>79</v>
      </c>
      <c r="BG589" s="5" t="b">
        <v>0</v>
      </c>
    </row>
    <row r="590" spans="22:59" s="5" customFormat="1" ht="12.75">
      <c r="V590" s="12"/>
      <c r="W590" s="12"/>
      <c r="AO590" s="5">
        <v>581</v>
      </c>
      <c r="AP590" s="77" t="s">
        <v>685</v>
      </c>
      <c r="AQ590" s="14" t="s">
        <v>79</v>
      </c>
      <c r="AR590" s="15" t="s">
        <v>79</v>
      </c>
      <c r="AS590" s="15" t="s">
        <v>79</v>
      </c>
      <c r="AT590" s="16" t="s">
        <v>79</v>
      </c>
      <c r="AU590" s="15" t="s">
        <v>79</v>
      </c>
      <c r="AV590" s="17" t="s">
        <v>79</v>
      </c>
      <c r="AW590" s="17">
        <v>24</v>
      </c>
      <c r="AX590" s="17">
        <v>27</v>
      </c>
      <c r="AY590" s="4">
        <v>160</v>
      </c>
      <c r="AZ590" s="4">
        <v>120</v>
      </c>
      <c r="BA590" s="5" t="s">
        <v>79</v>
      </c>
      <c r="BB590" s="5" t="s">
        <v>79</v>
      </c>
      <c r="BC590" s="5" t="s">
        <v>79</v>
      </c>
      <c r="BD590" s="5" t="s">
        <v>328</v>
      </c>
      <c r="BE590" s="5" t="s">
        <v>94</v>
      </c>
      <c r="BF590" s="5" t="s">
        <v>79</v>
      </c>
      <c r="BG590" s="5" t="b">
        <v>0</v>
      </c>
    </row>
    <row r="591" spans="22:59" s="5" customFormat="1" ht="12.75">
      <c r="V591" s="12"/>
      <c r="W591" s="12"/>
      <c r="AO591" s="5">
        <v>582</v>
      </c>
      <c r="AP591" s="77" t="s">
        <v>686</v>
      </c>
      <c r="AQ591" s="14" t="s">
        <v>89</v>
      </c>
      <c r="AR591" s="15" t="s">
        <v>79</v>
      </c>
      <c r="AS591" s="15" t="s">
        <v>79</v>
      </c>
      <c r="AT591" s="16" t="s">
        <v>79</v>
      </c>
      <c r="AU591" s="15" t="s">
        <v>90</v>
      </c>
      <c r="AV591" s="17" t="s">
        <v>79</v>
      </c>
      <c r="AW591" s="17">
        <v>24</v>
      </c>
      <c r="AX591" s="17">
        <v>50</v>
      </c>
      <c r="AY591" s="4">
        <v>160</v>
      </c>
      <c r="AZ591" s="4">
        <v>60</v>
      </c>
      <c r="BA591" s="5" t="s">
        <v>79</v>
      </c>
      <c r="BB591" s="5" t="s">
        <v>79</v>
      </c>
      <c r="BC591" s="5" t="s">
        <v>79</v>
      </c>
      <c r="BD591" s="5" t="s">
        <v>328</v>
      </c>
      <c r="BE591" s="5" t="s">
        <v>91</v>
      </c>
      <c r="BF591" s="5" t="s">
        <v>79</v>
      </c>
      <c r="BG591" s="5" t="b">
        <v>0</v>
      </c>
    </row>
    <row r="592" spans="22:59" s="5" customFormat="1" ht="12.75">
      <c r="V592" s="12"/>
      <c r="W592" s="12"/>
      <c r="AO592" s="5">
        <v>583</v>
      </c>
      <c r="AP592" s="77" t="s">
        <v>687</v>
      </c>
      <c r="AQ592" s="14" t="s">
        <v>89</v>
      </c>
      <c r="AR592" s="15" t="s">
        <v>79</v>
      </c>
      <c r="AS592" s="15" t="s">
        <v>93</v>
      </c>
      <c r="AT592" s="16" t="s">
        <v>79</v>
      </c>
      <c r="AU592" s="15" t="s">
        <v>90</v>
      </c>
      <c r="AV592" s="17" t="s">
        <v>79</v>
      </c>
      <c r="AW592" s="17">
        <v>24</v>
      </c>
      <c r="AX592" s="17">
        <v>50</v>
      </c>
      <c r="AY592" s="4">
        <v>160</v>
      </c>
      <c r="AZ592" s="4">
        <v>60</v>
      </c>
      <c r="BA592" s="5">
        <v>1</v>
      </c>
      <c r="BB592" s="5" t="s">
        <v>79</v>
      </c>
      <c r="BC592" s="5" t="s">
        <v>79</v>
      </c>
      <c r="BD592" s="5" t="s">
        <v>328</v>
      </c>
      <c r="BE592" s="5" t="s">
        <v>94</v>
      </c>
      <c r="BF592" s="5" t="s">
        <v>79</v>
      </c>
      <c r="BG592" s="5" t="b">
        <v>0</v>
      </c>
    </row>
    <row r="593" spans="22:59" s="5" customFormat="1" ht="12.75">
      <c r="V593" s="12"/>
      <c r="W593" s="12"/>
      <c r="AO593" s="5">
        <v>584</v>
      </c>
      <c r="AP593" s="77" t="s">
        <v>688</v>
      </c>
      <c r="AQ593" s="14" t="s">
        <v>89</v>
      </c>
      <c r="AR593" s="15" t="s">
        <v>79</v>
      </c>
      <c r="AS593" s="15" t="s">
        <v>79</v>
      </c>
      <c r="AT593" s="16" t="s">
        <v>79</v>
      </c>
      <c r="AU593" s="15" t="s">
        <v>90</v>
      </c>
      <c r="AV593" s="17" t="s">
        <v>79</v>
      </c>
      <c r="AW593" s="17">
        <v>24</v>
      </c>
      <c r="AX593" s="17">
        <v>50</v>
      </c>
      <c r="AY593" s="4">
        <v>160</v>
      </c>
      <c r="AZ593" s="4">
        <v>60</v>
      </c>
      <c r="BA593" s="5" t="s">
        <v>79</v>
      </c>
      <c r="BB593" s="5" t="s">
        <v>79</v>
      </c>
      <c r="BC593" s="5" t="s">
        <v>79</v>
      </c>
      <c r="BD593" s="5" t="s">
        <v>328</v>
      </c>
      <c r="BE593" s="5" t="s">
        <v>91</v>
      </c>
      <c r="BF593" s="5" t="s">
        <v>79</v>
      </c>
      <c r="BG593" s="5" t="b">
        <v>0</v>
      </c>
    </row>
    <row r="594" spans="22:59" s="5" customFormat="1" ht="12.75">
      <c r="V594" s="12"/>
      <c r="W594" s="12"/>
      <c r="AO594" s="5">
        <v>585</v>
      </c>
      <c r="AP594" s="77" t="s">
        <v>689</v>
      </c>
      <c r="AQ594" s="14" t="s">
        <v>89</v>
      </c>
      <c r="AR594" s="15" t="s">
        <v>79</v>
      </c>
      <c r="AS594" s="15" t="s">
        <v>79</v>
      </c>
      <c r="AT594" s="16" t="s">
        <v>79</v>
      </c>
      <c r="AU594" s="15" t="s">
        <v>90</v>
      </c>
      <c r="AV594" s="17" t="s">
        <v>79</v>
      </c>
      <c r="AW594" s="17">
        <v>24</v>
      </c>
      <c r="AX594" s="17">
        <v>50</v>
      </c>
      <c r="AY594" s="4">
        <v>160</v>
      </c>
      <c r="AZ594" s="4">
        <v>60</v>
      </c>
      <c r="BA594" s="5" t="s">
        <v>79</v>
      </c>
      <c r="BB594" s="5" t="s">
        <v>79</v>
      </c>
      <c r="BC594" s="5" t="s">
        <v>79</v>
      </c>
      <c r="BD594" s="5" t="s">
        <v>328</v>
      </c>
      <c r="BE594" s="5" t="s">
        <v>112</v>
      </c>
      <c r="BF594" s="5" t="s">
        <v>690</v>
      </c>
      <c r="BG594" s="5" t="b">
        <v>0</v>
      </c>
    </row>
    <row r="595" spans="22:59" s="5" customFormat="1" ht="12.75">
      <c r="V595" s="12"/>
      <c r="W595" s="12"/>
      <c r="AO595" s="5">
        <v>586</v>
      </c>
      <c r="AP595" s="74" t="s">
        <v>230</v>
      </c>
      <c r="AQ595" s="36" t="s">
        <v>231</v>
      </c>
      <c r="AR595" s="37" t="s">
        <v>79</v>
      </c>
      <c r="AS595" s="37" t="s">
        <v>79</v>
      </c>
      <c r="AT595" s="45" t="s">
        <v>79</v>
      </c>
      <c r="AU595" s="39" t="s">
        <v>79</v>
      </c>
      <c r="AV595" s="39" t="s">
        <v>79</v>
      </c>
      <c r="AW595" s="39" t="s">
        <v>79</v>
      </c>
      <c r="AX595" s="39" t="s">
        <v>79</v>
      </c>
      <c r="AY595" s="4" t="s">
        <v>79</v>
      </c>
      <c r="AZ595" s="4" t="s">
        <v>79</v>
      </c>
      <c r="BA595" s="5" t="s">
        <v>79</v>
      </c>
      <c r="BB595" s="5" t="s">
        <v>79</v>
      </c>
      <c r="BC595" s="5" t="s">
        <v>79</v>
      </c>
      <c r="BD595" s="5" t="s">
        <v>79</v>
      </c>
      <c r="BE595" s="5" t="s">
        <v>232</v>
      </c>
      <c r="BF595" s="5" t="s">
        <v>233</v>
      </c>
      <c r="BG595" s="5" t="b">
        <v>0</v>
      </c>
    </row>
    <row r="596" spans="22:59" s="5" customFormat="1" ht="12.75">
      <c r="V596" s="12"/>
      <c r="W596" s="12"/>
      <c r="AO596" s="5">
        <v>587</v>
      </c>
      <c r="AP596" s="74" t="s">
        <v>234</v>
      </c>
      <c r="AQ596" s="36" t="s">
        <v>231</v>
      </c>
      <c r="AR596" s="37" t="s">
        <v>79</v>
      </c>
      <c r="AS596" s="37" t="s">
        <v>132</v>
      </c>
      <c r="AT596" s="38" t="s">
        <v>79</v>
      </c>
      <c r="AU596" s="39" t="s">
        <v>79</v>
      </c>
      <c r="AV596" s="39" t="s">
        <v>79</v>
      </c>
      <c r="AW596" s="39" t="s">
        <v>79</v>
      </c>
      <c r="AX596" s="39" t="s">
        <v>79</v>
      </c>
      <c r="AY596" s="4" t="s">
        <v>79</v>
      </c>
      <c r="AZ596" s="4" t="s">
        <v>79</v>
      </c>
      <c r="BA596" s="5" t="s">
        <v>79</v>
      </c>
      <c r="BB596" s="5" t="s">
        <v>79</v>
      </c>
      <c r="BC596" s="5" t="s">
        <v>79</v>
      </c>
      <c r="BD596" s="5" t="s">
        <v>79</v>
      </c>
      <c r="BE596" s="5" t="s">
        <v>232</v>
      </c>
      <c r="BF596" s="5" t="s">
        <v>79</v>
      </c>
      <c r="BG596" s="5" t="b">
        <v>0</v>
      </c>
    </row>
    <row r="597" spans="22:59" s="5" customFormat="1" ht="12.75">
      <c r="V597" s="12"/>
      <c r="W597" s="12"/>
      <c r="AO597" s="5">
        <v>588</v>
      </c>
      <c r="AP597" s="74" t="s">
        <v>235</v>
      </c>
      <c r="AQ597" s="36" t="s">
        <v>236</v>
      </c>
      <c r="AR597" s="37" t="s">
        <v>79</v>
      </c>
      <c r="AS597" s="37" t="s">
        <v>79</v>
      </c>
      <c r="AT597" s="38" t="s">
        <v>79</v>
      </c>
      <c r="AU597" s="39" t="s">
        <v>79</v>
      </c>
      <c r="AV597" s="39" t="s">
        <v>79</v>
      </c>
      <c r="AW597" s="39" t="s">
        <v>79</v>
      </c>
      <c r="AX597" s="39" t="s">
        <v>79</v>
      </c>
      <c r="AY597" s="4" t="s">
        <v>79</v>
      </c>
      <c r="AZ597" s="4" t="s">
        <v>79</v>
      </c>
      <c r="BA597" s="5" t="s">
        <v>79</v>
      </c>
      <c r="BB597" s="5" t="s">
        <v>79</v>
      </c>
      <c r="BC597" s="5" t="s">
        <v>79</v>
      </c>
      <c r="BD597" s="5" t="s">
        <v>79</v>
      </c>
      <c r="BE597" s="5" t="s">
        <v>236</v>
      </c>
      <c r="BF597" s="5" t="s">
        <v>233</v>
      </c>
      <c r="BG597" s="5" t="b">
        <v>0</v>
      </c>
    </row>
    <row r="598" spans="22:59" s="5" customFormat="1" ht="12.75">
      <c r="V598" s="12"/>
      <c r="W598" s="12"/>
      <c r="AO598" s="5">
        <v>589</v>
      </c>
      <c r="AP598" s="74" t="s">
        <v>237</v>
      </c>
      <c r="AQ598" s="36" t="s">
        <v>236</v>
      </c>
      <c r="AR598" s="37" t="s">
        <v>79</v>
      </c>
      <c r="AS598" s="37" t="s">
        <v>79</v>
      </c>
      <c r="AT598" s="38" t="s">
        <v>79</v>
      </c>
      <c r="AU598" s="39" t="s">
        <v>79</v>
      </c>
      <c r="AV598" s="39" t="s">
        <v>79</v>
      </c>
      <c r="AW598" s="39" t="s">
        <v>79</v>
      </c>
      <c r="AX598" s="39" t="s">
        <v>79</v>
      </c>
      <c r="AY598" s="4" t="s">
        <v>79</v>
      </c>
      <c r="AZ598" s="4" t="s">
        <v>79</v>
      </c>
      <c r="BA598" s="5" t="s">
        <v>79</v>
      </c>
      <c r="BB598" s="5" t="s">
        <v>79</v>
      </c>
      <c r="BC598" s="5" t="s">
        <v>79</v>
      </c>
      <c r="BD598" s="5" t="s">
        <v>79</v>
      </c>
      <c r="BE598" s="5" t="s">
        <v>236</v>
      </c>
      <c r="BF598" s="5" t="s">
        <v>233</v>
      </c>
      <c r="BG598" s="5" t="b">
        <v>0</v>
      </c>
    </row>
    <row r="599" spans="22:59" s="5" customFormat="1" ht="12.75">
      <c r="V599" s="12"/>
      <c r="W599" s="12"/>
      <c r="AO599" s="5">
        <v>590</v>
      </c>
      <c r="AP599" s="74" t="s">
        <v>238</v>
      </c>
      <c r="AQ599" s="36" t="s">
        <v>239</v>
      </c>
      <c r="AR599" s="37" t="s">
        <v>79</v>
      </c>
      <c r="AS599" s="37" t="s">
        <v>79</v>
      </c>
      <c r="AT599" s="38" t="s">
        <v>79</v>
      </c>
      <c r="AU599" s="39" t="s">
        <v>79</v>
      </c>
      <c r="AV599" s="39" t="s">
        <v>79</v>
      </c>
      <c r="AW599" s="39" t="s">
        <v>79</v>
      </c>
      <c r="AX599" s="39" t="s">
        <v>79</v>
      </c>
      <c r="AY599" s="4" t="s">
        <v>79</v>
      </c>
      <c r="AZ599" s="4" t="s">
        <v>79</v>
      </c>
      <c r="BA599" s="5" t="s">
        <v>79</v>
      </c>
      <c r="BB599" s="5" t="s">
        <v>79</v>
      </c>
      <c r="BC599" s="5" t="s">
        <v>79</v>
      </c>
      <c r="BD599" s="5" t="s">
        <v>79</v>
      </c>
      <c r="BE599" s="5" t="s">
        <v>217</v>
      </c>
      <c r="BF599" s="5" t="s">
        <v>233</v>
      </c>
      <c r="BG599" s="5" t="b">
        <v>0</v>
      </c>
    </row>
    <row r="600" spans="22:59" s="5" customFormat="1" ht="12.75">
      <c r="V600" s="12"/>
      <c r="W600" s="12"/>
      <c r="AO600" s="5">
        <v>591</v>
      </c>
      <c r="AP600" s="74" t="s">
        <v>240</v>
      </c>
      <c r="AQ600" s="36" t="s">
        <v>79</v>
      </c>
      <c r="AR600" s="37" t="s">
        <v>79</v>
      </c>
      <c r="AS600" s="37" t="s">
        <v>79</v>
      </c>
      <c r="AT600" s="38" t="s">
        <v>79</v>
      </c>
      <c r="AU600" s="39" t="s">
        <v>79</v>
      </c>
      <c r="AV600" s="39" t="s">
        <v>79</v>
      </c>
      <c r="AW600" s="39" t="s">
        <v>79</v>
      </c>
      <c r="AX600" s="39" t="s">
        <v>79</v>
      </c>
      <c r="AY600" s="4" t="s">
        <v>79</v>
      </c>
      <c r="AZ600" s="4" t="s">
        <v>79</v>
      </c>
      <c r="BA600" s="5" t="s">
        <v>79</v>
      </c>
      <c r="BB600" s="5" t="s">
        <v>79</v>
      </c>
      <c r="BC600" s="5" t="s">
        <v>79</v>
      </c>
      <c r="BD600" s="5" t="s">
        <v>79</v>
      </c>
      <c r="BE600" s="5" t="s">
        <v>241</v>
      </c>
      <c r="BF600" s="5" t="s">
        <v>233</v>
      </c>
      <c r="BG600" s="5" t="b">
        <v>0</v>
      </c>
    </row>
    <row r="601" spans="22:59" s="5" customFormat="1" ht="12.75">
      <c r="V601" s="12"/>
      <c r="W601" s="12"/>
      <c r="AO601" s="5">
        <v>592</v>
      </c>
      <c r="AP601" s="74" t="s">
        <v>242</v>
      </c>
      <c r="AQ601" s="36" t="s">
        <v>179</v>
      </c>
      <c r="AR601" s="37" t="s">
        <v>79</v>
      </c>
      <c r="AS601" s="37" t="s">
        <v>79</v>
      </c>
      <c r="AT601" s="38" t="s">
        <v>79</v>
      </c>
      <c r="AU601" s="39" t="s">
        <v>79</v>
      </c>
      <c r="AV601" s="39" t="s">
        <v>79</v>
      </c>
      <c r="AW601" s="39" t="s">
        <v>79</v>
      </c>
      <c r="AX601" s="39" t="s">
        <v>79</v>
      </c>
      <c r="AY601" s="4" t="s">
        <v>79</v>
      </c>
      <c r="AZ601" s="4" t="s">
        <v>79</v>
      </c>
      <c r="BA601" s="5" t="s">
        <v>79</v>
      </c>
      <c r="BB601" s="5" t="s">
        <v>79</v>
      </c>
      <c r="BC601" s="5" t="s">
        <v>79</v>
      </c>
      <c r="BD601" s="5" t="s">
        <v>79</v>
      </c>
      <c r="BE601" s="5" t="s">
        <v>179</v>
      </c>
      <c r="BF601" s="5" t="s">
        <v>233</v>
      </c>
      <c r="BG601" s="5" t="b">
        <v>0</v>
      </c>
    </row>
    <row r="602" spans="22:59" s="5" customFormat="1" ht="12.75">
      <c r="V602" s="12"/>
      <c r="W602" s="12"/>
      <c r="AO602" s="5">
        <v>593</v>
      </c>
      <c r="AP602" s="74" t="s">
        <v>243</v>
      </c>
      <c r="AQ602" s="36" t="s">
        <v>179</v>
      </c>
      <c r="AR602" s="37" t="s">
        <v>79</v>
      </c>
      <c r="AS602" s="37" t="s">
        <v>79</v>
      </c>
      <c r="AT602" s="38" t="s">
        <v>79</v>
      </c>
      <c r="AU602" s="39" t="s">
        <v>79</v>
      </c>
      <c r="AV602" s="39" t="s">
        <v>79</v>
      </c>
      <c r="AW602" s="39" t="s">
        <v>79</v>
      </c>
      <c r="AX602" s="39" t="s">
        <v>79</v>
      </c>
      <c r="AY602" s="4" t="s">
        <v>79</v>
      </c>
      <c r="AZ602" s="4" t="s">
        <v>79</v>
      </c>
      <c r="BA602" s="5" t="s">
        <v>79</v>
      </c>
      <c r="BB602" s="5" t="s">
        <v>79</v>
      </c>
      <c r="BC602" s="5" t="s">
        <v>79</v>
      </c>
      <c r="BD602" s="5" t="s">
        <v>79</v>
      </c>
      <c r="BE602" s="5" t="s">
        <v>179</v>
      </c>
      <c r="BF602" s="5" t="s">
        <v>233</v>
      </c>
      <c r="BG602" s="5" t="b">
        <v>0</v>
      </c>
    </row>
    <row r="603" spans="22:59" s="5" customFormat="1" ht="12.75">
      <c r="V603" s="12"/>
      <c r="W603" s="12"/>
      <c r="AO603" s="5">
        <v>594</v>
      </c>
      <c r="AP603" s="74" t="s">
        <v>244</v>
      </c>
      <c r="AQ603" s="36" t="s">
        <v>179</v>
      </c>
      <c r="AR603" s="37" t="s">
        <v>79</v>
      </c>
      <c r="AS603" s="37" t="s">
        <v>79</v>
      </c>
      <c r="AT603" s="38" t="s">
        <v>79</v>
      </c>
      <c r="AU603" s="39" t="s">
        <v>79</v>
      </c>
      <c r="AV603" s="39" t="s">
        <v>79</v>
      </c>
      <c r="AW603" s="39" t="s">
        <v>79</v>
      </c>
      <c r="AX603" s="39" t="s">
        <v>79</v>
      </c>
      <c r="AY603" s="4" t="s">
        <v>79</v>
      </c>
      <c r="AZ603" s="4" t="s">
        <v>79</v>
      </c>
      <c r="BA603" s="5" t="s">
        <v>79</v>
      </c>
      <c r="BB603" s="5" t="s">
        <v>79</v>
      </c>
      <c r="BC603" s="5" t="s">
        <v>79</v>
      </c>
      <c r="BD603" s="5" t="s">
        <v>79</v>
      </c>
      <c r="BE603" s="5" t="s">
        <v>245</v>
      </c>
      <c r="BF603" s="5" t="s">
        <v>233</v>
      </c>
      <c r="BG603" s="5" t="b">
        <v>0</v>
      </c>
    </row>
    <row r="604" spans="22:59" s="5" customFormat="1" ht="12.75">
      <c r="V604" s="12"/>
      <c r="W604" s="12"/>
      <c r="AO604" s="5">
        <v>595</v>
      </c>
      <c r="AP604" s="74" t="s">
        <v>246</v>
      </c>
      <c r="AQ604" s="36" t="s">
        <v>239</v>
      </c>
      <c r="AR604" s="37" t="s">
        <v>79</v>
      </c>
      <c r="AS604" s="37" t="s">
        <v>79</v>
      </c>
      <c r="AT604" s="38" t="s">
        <v>79</v>
      </c>
      <c r="AU604" s="39" t="s">
        <v>79</v>
      </c>
      <c r="AV604" s="39" t="s">
        <v>79</v>
      </c>
      <c r="AW604" s="39" t="s">
        <v>79</v>
      </c>
      <c r="AX604" s="39" t="s">
        <v>79</v>
      </c>
      <c r="AY604" s="4" t="s">
        <v>79</v>
      </c>
      <c r="AZ604" s="4" t="s">
        <v>79</v>
      </c>
      <c r="BA604" s="5" t="s">
        <v>79</v>
      </c>
      <c r="BB604" s="5" t="s">
        <v>79</v>
      </c>
      <c r="BC604" s="5" t="s">
        <v>79</v>
      </c>
      <c r="BD604" s="5" t="s">
        <v>79</v>
      </c>
      <c r="BE604" s="5" t="s">
        <v>217</v>
      </c>
      <c r="BF604" s="5" t="s">
        <v>233</v>
      </c>
      <c r="BG604" s="5" t="b">
        <v>0</v>
      </c>
    </row>
    <row r="605" spans="22:59" s="5" customFormat="1" ht="12.75">
      <c r="V605" s="12"/>
      <c r="W605" s="12"/>
      <c r="AO605" s="5">
        <v>596</v>
      </c>
      <c r="AP605" s="74" t="s">
        <v>247</v>
      </c>
      <c r="AQ605" s="36" t="s">
        <v>179</v>
      </c>
      <c r="AR605" s="37" t="s">
        <v>79</v>
      </c>
      <c r="AS605" s="37" t="s">
        <v>79</v>
      </c>
      <c r="AT605" s="38" t="s">
        <v>79</v>
      </c>
      <c r="AU605" s="39" t="s">
        <v>79</v>
      </c>
      <c r="AV605" s="39" t="s">
        <v>79</v>
      </c>
      <c r="AW605" s="39" t="s">
        <v>79</v>
      </c>
      <c r="AX605" s="39" t="s">
        <v>79</v>
      </c>
      <c r="AY605" s="4" t="s">
        <v>79</v>
      </c>
      <c r="AZ605" s="4" t="s">
        <v>79</v>
      </c>
      <c r="BA605" s="5" t="s">
        <v>79</v>
      </c>
      <c r="BB605" s="5" t="s">
        <v>79</v>
      </c>
      <c r="BC605" s="5" t="s">
        <v>79</v>
      </c>
      <c r="BD605" s="5" t="s">
        <v>79</v>
      </c>
      <c r="BE605" s="5" t="s">
        <v>179</v>
      </c>
      <c r="BF605" s="5" t="s">
        <v>233</v>
      </c>
      <c r="BG605" s="5" t="b">
        <v>0</v>
      </c>
    </row>
    <row r="606" spans="22:59" s="5" customFormat="1" ht="12.75">
      <c r="V606" s="12"/>
      <c r="W606" s="12"/>
      <c r="AO606" s="5">
        <v>597</v>
      </c>
      <c r="AP606" s="74" t="s">
        <v>248</v>
      </c>
      <c r="AQ606" s="36" t="s">
        <v>179</v>
      </c>
      <c r="AR606" s="37" t="s">
        <v>79</v>
      </c>
      <c r="AS606" s="37" t="s">
        <v>79</v>
      </c>
      <c r="AT606" s="38" t="s">
        <v>79</v>
      </c>
      <c r="AU606" s="39" t="s">
        <v>79</v>
      </c>
      <c r="AV606" s="39" t="s">
        <v>79</v>
      </c>
      <c r="AW606" s="39" t="s">
        <v>79</v>
      </c>
      <c r="AX606" s="39" t="s">
        <v>79</v>
      </c>
      <c r="AY606" s="4" t="s">
        <v>79</v>
      </c>
      <c r="AZ606" s="4" t="s">
        <v>79</v>
      </c>
      <c r="BA606" s="5" t="s">
        <v>79</v>
      </c>
      <c r="BB606" s="5" t="s">
        <v>79</v>
      </c>
      <c r="BC606" s="5" t="s">
        <v>79</v>
      </c>
      <c r="BD606" s="5" t="s">
        <v>79</v>
      </c>
      <c r="BE606" s="5" t="s">
        <v>179</v>
      </c>
      <c r="BF606" s="5" t="s">
        <v>233</v>
      </c>
      <c r="BG606" s="5" t="b">
        <v>0</v>
      </c>
    </row>
    <row r="607" spans="22:59" s="5" customFormat="1" ht="12.75">
      <c r="V607" s="12"/>
      <c r="W607" s="12"/>
      <c r="AO607" s="5">
        <v>598</v>
      </c>
      <c r="AP607" s="74" t="s">
        <v>249</v>
      </c>
      <c r="AQ607" s="36" t="s">
        <v>179</v>
      </c>
      <c r="AR607" s="37" t="s">
        <v>79</v>
      </c>
      <c r="AS607" s="37" t="s">
        <v>79</v>
      </c>
      <c r="AT607" s="38" t="s">
        <v>79</v>
      </c>
      <c r="AU607" s="39" t="s">
        <v>79</v>
      </c>
      <c r="AV607" s="39" t="s">
        <v>79</v>
      </c>
      <c r="AW607" s="39" t="s">
        <v>79</v>
      </c>
      <c r="AX607" s="39" t="s">
        <v>79</v>
      </c>
      <c r="AY607" s="4" t="s">
        <v>79</v>
      </c>
      <c r="AZ607" s="4" t="s">
        <v>79</v>
      </c>
      <c r="BA607" s="5" t="s">
        <v>79</v>
      </c>
      <c r="BB607" s="5" t="s">
        <v>79</v>
      </c>
      <c r="BC607" s="5" t="s">
        <v>79</v>
      </c>
      <c r="BD607" s="5" t="s">
        <v>79</v>
      </c>
      <c r="BE607" s="5" t="s">
        <v>245</v>
      </c>
      <c r="BF607" s="5" t="s">
        <v>233</v>
      </c>
      <c r="BG607" s="5" t="b">
        <v>0</v>
      </c>
    </row>
    <row r="608" spans="22:59" s="5" customFormat="1" ht="12.75">
      <c r="V608" s="12"/>
      <c r="W608" s="12"/>
      <c r="AO608" s="5">
        <v>599</v>
      </c>
      <c r="AP608" s="74" t="s">
        <v>250</v>
      </c>
      <c r="AQ608" s="36" t="s">
        <v>179</v>
      </c>
      <c r="AR608" s="37" t="s">
        <v>79</v>
      </c>
      <c r="AS608" s="37" t="s">
        <v>79</v>
      </c>
      <c r="AT608" s="38" t="s">
        <v>79</v>
      </c>
      <c r="AU608" s="39" t="s">
        <v>79</v>
      </c>
      <c r="AV608" s="39" t="s">
        <v>79</v>
      </c>
      <c r="AW608" s="39" t="s">
        <v>79</v>
      </c>
      <c r="AX608" s="39" t="s">
        <v>79</v>
      </c>
      <c r="AY608" s="4" t="s">
        <v>79</v>
      </c>
      <c r="AZ608" s="4" t="s">
        <v>79</v>
      </c>
      <c r="BA608" s="5" t="s">
        <v>79</v>
      </c>
      <c r="BB608" s="5" t="s">
        <v>79</v>
      </c>
      <c r="BC608" s="5" t="s">
        <v>79</v>
      </c>
      <c r="BD608" s="5" t="s">
        <v>79</v>
      </c>
      <c r="BE608" s="5" t="s">
        <v>201</v>
      </c>
      <c r="BF608" s="5" t="s">
        <v>233</v>
      </c>
      <c r="BG608" s="5" t="b">
        <v>0</v>
      </c>
    </row>
    <row r="609" spans="22:59" s="5" customFormat="1" ht="12.75">
      <c r="V609" s="12"/>
      <c r="W609" s="12"/>
      <c r="AO609" s="5">
        <v>600</v>
      </c>
      <c r="AP609" s="74" t="s">
        <v>251</v>
      </c>
      <c r="AQ609" s="36" t="s">
        <v>239</v>
      </c>
      <c r="AR609" s="37" t="s">
        <v>79</v>
      </c>
      <c r="AS609" s="37" t="s">
        <v>79</v>
      </c>
      <c r="AT609" s="38" t="s">
        <v>79</v>
      </c>
      <c r="AU609" s="39" t="s">
        <v>79</v>
      </c>
      <c r="AV609" s="39" t="s">
        <v>79</v>
      </c>
      <c r="AW609" s="39" t="s">
        <v>79</v>
      </c>
      <c r="AX609" s="39" t="s">
        <v>79</v>
      </c>
      <c r="AY609" s="4" t="s">
        <v>79</v>
      </c>
      <c r="AZ609" s="4" t="s">
        <v>79</v>
      </c>
      <c r="BA609" s="5" t="s">
        <v>79</v>
      </c>
      <c r="BB609" s="5" t="s">
        <v>79</v>
      </c>
      <c r="BC609" s="5" t="s">
        <v>79</v>
      </c>
      <c r="BD609" s="5" t="s">
        <v>79</v>
      </c>
      <c r="BE609" s="5" t="s">
        <v>252</v>
      </c>
      <c r="BF609" s="5" t="s">
        <v>233</v>
      </c>
      <c r="BG609" s="5" t="b">
        <v>0</v>
      </c>
    </row>
    <row r="610" spans="22:59" s="5" customFormat="1" ht="12.75">
      <c r="V610" s="12"/>
      <c r="W610" s="12"/>
      <c r="AO610" s="5">
        <v>601</v>
      </c>
      <c r="AP610" s="74" t="s">
        <v>253</v>
      </c>
      <c r="AQ610" s="36" t="s">
        <v>239</v>
      </c>
      <c r="AR610" s="37" t="s">
        <v>79</v>
      </c>
      <c r="AS610" s="37" t="s">
        <v>79</v>
      </c>
      <c r="AT610" s="45" t="s">
        <v>79</v>
      </c>
      <c r="AU610" s="39" t="s">
        <v>79</v>
      </c>
      <c r="AV610" s="39" t="s">
        <v>79</v>
      </c>
      <c r="AW610" s="39" t="s">
        <v>79</v>
      </c>
      <c r="AX610" s="39" t="s">
        <v>79</v>
      </c>
      <c r="AY610" s="4" t="s">
        <v>79</v>
      </c>
      <c r="AZ610" s="4" t="s">
        <v>79</v>
      </c>
      <c r="BA610" s="5" t="s">
        <v>79</v>
      </c>
      <c r="BB610" s="5" t="s">
        <v>79</v>
      </c>
      <c r="BC610" s="5" t="s">
        <v>79</v>
      </c>
      <c r="BD610" s="5" t="s">
        <v>79</v>
      </c>
      <c r="BE610" s="5" t="s">
        <v>252</v>
      </c>
      <c r="BF610" s="5" t="s">
        <v>233</v>
      </c>
      <c r="BG610" s="5" t="b">
        <v>0</v>
      </c>
    </row>
    <row r="611" spans="22:59" s="5" customFormat="1" ht="12.75">
      <c r="V611" s="12"/>
      <c r="W611" s="12"/>
      <c r="AO611" s="5">
        <v>602</v>
      </c>
      <c r="AP611" s="74" t="s">
        <v>254</v>
      </c>
      <c r="AQ611" s="36" t="s">
        <v>239</v>
      </c>
      <c r="AR611" s="37" t="s">
        <v>79</v>
      </c>
      <c r="AS611" s="37" t="s">
        <v>79</v>
      </c>
      <c r="AT611" s="38" t="s">
        <v>79</v>
      </c>
      <c r="AU611" s="39" t="s">
        <v>172</v>
      </c>
      <c r="AV611" s="39" t="s">
        <v>79</v>
      </c>
      <c r="AW611" s="39">
        <v>24</v>
      </c>
      <c r="AX611" s="39">
        <v>150</v>
      </c>
      <c r="AY611" s="4" t="s">
        <v>255</v>
      </c>
      <c r="AZ611" s="4">
        <v>60</v>
      </c>
      <c r="BA611" s="5" t="s">
        <v>79</v>
      </c>
      <c r="BB611" s="5" t="s">
        <v>79</v>
      </c>
      <c r="BC611" s="5" t="s">
        <v>79</v>
      </c>
      <c r="BD611" s="5" t="s">
        <v>79</v>
      </c>
      <c r="BE611" s="5" t="s">
        <v>217</v>
      </c>
      <c r="BF611" s="5" t="s">
        <v>79</v>
      </c>
      <c r="BG611" s="5" t="b">
        <v>0</v>
      </c>
    </row>
    <row r="612" spans="22:59" s="5" customFormat="1" ht="12.75">
      <c r="V612" s="12"/>
      <c r="W612" s="12"/>
      <c r="AO612" s="5">
        <v>603</v>
      </c>
      <c r="AP612" s="74" t="s">
        <v>256</v>
      </c>
      <c r="AQ612" s="36" t="s">
        <v>239</v>
      </c>
      <c r="AR612" s="37" t="s">
        <v>79</v>
      </c>
      <c r="AS612" s="37" t="s">
        <v>93</v>
      </c>
      <c r="AT612" s="38" t="s">
        <v>79</v>
      </c>
      <c r="AU612" s="39" t="s">
        <v>172</v>
      </c>
      <c r="AV612" s="39" t="s">
        <v>79</v>
      </c>
      <c r="AW612" s="39">
        <v>24</v>
      </c>
      <c r="AX612" s="39">
        <v>150</v>
      </c>
      <c r="AY612" s="4" t="s">
        <v>255</v>
      </c>
      <c r="AZ612" s="4">
        <v>60</v>
      </c>
      <c r="BA612" s="5">
        <v>1</v>
      </c>
      <c r="BB612" s="5" t="s">
        <v>79</v>
      </c>
      <c r="BC612" s="5" t="s">
        <v>79</v>
      </c>
      <c r="BD612" s="5" t="s">
        <v>79</v>
      </c>
      <c r="BE612" s="5" t="s">
        <v>252</v>
      </c>
      <c r="BF612" s="5" t="s">
        <v>79</v>
      </c>
      <c r="BG612" s="5" t="b">
        <v>0</v>
      </c>
    </row>
    <row r="613" spans="22:59" s="5" customFormat="1" ht="12.75">
      <c r="V613" s="12"/>
      <c r="W613" s="12"/>
      <c r="AO613" s="5">
        <v>604</v>
      </c>
      <c r="AP613" s="74" t="s">
        <v>257</v>
      </c>
      <c r="AQ613" s="36" t="s">
        <v>79</v>
      </c>
      <c r="AR613" s="37" t="s">
        <v>79</v>
      </c>
      <c r="AS613" s="37" t="s">
        <v>79</v>
      </c>
      <c r="AT613" s="38" t="s">
        <v>79</v>
      </c>
      <c r="AU613" s="39" t="s">
        <v>79</v>
      </c>
      <c r="AV613" s="39" t="s">
        <v>79</v>
      </c>
      <c r="AW613" s="39">
        <v>24</v>
      </c>
      <c r="AX613" s="39">
        <v>150</v>
      </c>
      <c r="AY613" s="4" t="s">
        <v>255</v>
      </c>
      <c r="AZ613" s="4">
        <v>60</v>
      </c>
      <c r="BA613" s="5">
        <v>2</v>
      </c>
      <c r="BB613" s="5" t="s">
        <v>79</v>
      </c>
      <c r="BC613" s="5" t="s">
        <v>79</v>
      </c>
      <c r="BD613" s="5" t="s">
        <v>79</v>
      </c>
      <c r="BE613" s="5" t="s">
        <v>258</v>
      </c>
      <c r="BF613" s="5" t="s">
        <v>79</v>
      </c>
      <c r="BG613" s="5" t="b">
        <v>0</v>
      </c>
    </row>
    <row r="614" spans="22:59" s="5" customFormat="1" ht="12.75">
      <c r="V614" s="12"/>
      <c r="W614" s="12"/>
      <c r="AO614" s="5">
        <v>605</v>
      </c>
      <c r="AP614" s="74" t="s">
        <v>259</v>
      </c>
      <c r="AQ614" s="36" t="s">
        <v>179</v>
      </c>
      <c r="AR614" s="37" t="s">
        <v>79</v>
      </c>
      <c r="AS614" s="37" t="s">
        <v>79</v>
      </c>
      <c r="AT614" s="38" t="s">
        <v>79</v>
      </c>
      <c r="AU614" s="39" t="s">
        <v>172</v>
      </c>
      <c r="AV614" s="39" t="s">
        <v>79</v>
      </c>
      <c r="AW614" s="39">
        <v>24</v>
      </c>
      <c r="AX614" s="39">
        <v>50</v>
      </c>
      <c r="AY614" s="4" t="s">
        <v>260</v>
      </c>
      <c r="AZ614" s="4">
        <v>60</v>
      </c>
      <c r="BA614" s="5" t="s">
        <v>79</v>
      </c>
      <c r="BB614" s="5" t="s">
        <v>79</v>
      </c>
      <c r="BC614" s="5" t="s">
        <v>79</v>
      </c>
      <c r="BD614" s="5" t="s">
        <v>79</v>
      </c>
      <c r="BE614" s="5" t="s">
        <v>201</v>
      </c>
      <c r="BF614" s="5" t="s">
        <v>79</v>
      </c>
      <c r="BG614" s="5" t="b">
        <v>0</v>
      </c>
    </row>
    <row r="615" spans="22:59" s="5" customFormat="1" ht="12.75">
      <c r="V615" s="12"/>
      <c r="W615" s="12"/>
      <c r="AO615" s="5">
        <v>606</v>
      </c>
      <c r="AP615" s="74" t="s">
        <v>261</v>
      </c>
      <c r="AQ615" s="36" t="s">
        <v>179</v>
      </c>
      <c r="AR615" s="37" t="s">
        <v>79</v>
      </c>
      <c r="AS615" s="37" t="s">
        <v>93</v>
      </c>
      <c r="AT615" s="38" t="s">
        <v>79</v>
      </c>
      <c r="AU615" s="39" t="s">
        <v>172</v>
      </c>
      <c r="AV615" s="39" t="s">
        <v>79</v>
      </c>
      <c r="AW615" s="39">
        <v>24</v>
      </c>
      <c r="AX615" s="39">
        <v>50</v>
      </c>
      <c r="AY615" s="4" t="s">
        <v>260</v>
      </c>
      <c r="AZ615" s="4">
        <v>60</v>
      </c>
      <c r="BA615" s="5">
        <v>1</v>
      </c>
      <c r="BB615" s="5" t="s">
        <v>79</v>
      </c>
      <c r="BC615" s="5" t="s">
        <v>79</v>
      </c>
      <c r="BD615" s="5" t="s">
        <v>79</v>
      </c>
      <c r="BE615" s="5" t="s">
        <v>203</v>
      </c>
      <c r="BF615" s="5" t="s">
        <v>79</v>
      </c>
      <c r="BG615" s="5" t="b">
        <v>0</v>
      </c>
    </row>
    <row r="616" spans="22:59" s="5" customFormat="1" ht="12.75">
      <c r="V616" s="12"/>
      <c r="W616" s="12"/>
      <c r="AO616" s="5">
        <v>607</v>
      </c>
      <c r="AP616" s="74" t="s">
        <v>262</v>
      </c>
      <c r="AQ616" s="36" t="s">
        <v>79</v>
      </c>
      <c r="AR616" s="37" t="s">
        <v>79</v>
      </c>
      <c r="AS616" s="37" t="s">
        <v>79</v>
      </c>
      <c r="AT616" s="38" t="s">
        <v>79</v>
      </c>
      <c r="AU616" s="39" t="s">
        <v>79</v>
      </c>
      <c r="AV616" s="39" t="s">
        <v>79</v>
      </c>
      <c r="AW616" s="39" t="s">
        <v>79</v>
      </c>
      <c r="AX616" s="39" t="s">
        <v>79</v>
      </c>
      <c r="AY616" s="4" t="s">
        <v>79</v>
      </c>
      <c r="AZ616" s="4" t="s">
        <v>79</v>
      </c>
      <c r="BA616" s="5" t="s">
        <v>79</v>
      </c>
      <c r="BB616" s="5" t="s">
        <v>79</v>
      </c>
      <c r="BC616" s="5" t="s">
        <v>79</v>
      </c>
      <c r="BD616" s="5" t="s">
        <v>79</v>
      </c>
      <c r="BE616" s="5" t="s">
        <v>94</v>
      </c>
      <c r="BF616" s="5" t="s">
        <v>79</v>
      </c>
      <c r="BG616" s="5" t="b">
        <v>0</v>
      </c>
    </row>
    <row r="617" spans="22:59" s="5" customFormat="1" ht="12.75">
      <c r="V617" s="12"/>
      <c r="W617" s="12"/>
      <c r="AO617" s="5">
        <v>608</v>
      </c>
      <c r="AP617" s="74" t="s">
        <v>263</v>
      </c>
      <c r="AQ617" s="36" t="s">
        <v>79</v>
      </c>
      <c r="AR617" s="37" t="s">
        <v>79</v>
      </c>
      <c r="AS617" s="37" t="s">
        <v>79</v>
      </c>
      <c r="AT617" s="38" t="s">
        <v>79</v>
      </c>
      <c r="AU617" s="39" t="s">
        <v>79</v>
      </c>
      <c r="AV617" s="39" t="s">
        <v>79</v>
      </c>
      <c r="AW617" s="39" t="s">
        <v>79</v>
      </c>
      <c r="AX617" s="39" t="s">
        <v>79</v>
      </c>
      <c r="AY617" s="4" t="s">
        <v>79</v>
      </c>
      <c r="AZ617" s="4" t="s">
        <v>79</v>
      </c>
      <c r="BA617" s="5" t="s">
        <v>79</v>
      </c>
      <c r="BB617" s="5" t="s">
        <v>79</v>
      </c>
      <c r="BC617" s="5" t="s">
        <v>79</v>
      </c>
      <c r="BD617" s="5" t="s">
        <v>79</v>
      </c>
      <c r="BE617" s="5" t="s">
        <v>94</v>
      </c>
      <c r="BF617" s="5" t="s">
        <v>79</v>
      </c>
      <c r="BG617" s="5" t="b">
        <v>0</v>
      </c>
    </row>
    <row r="618" spans="22:59" s="5" customFormat="1" ht="12.75">
      <c r="V618" s="12"/>
      <c r="W618" s="12"/>
      <c r="AO618" s="5">
        <v>609</v>
      </c>
      <c r="AP618" s="77" t="s">
        <v>1551</v>
      </c>
      <c r="AQ618" s="14" t="s">
        <v>89</v>
      </c>
      <c r="AR618" s="15" t="s">
        <v>79</v>
      </c>
      <c r="AS618" s="15" t="s">
        <v>93</v>
      </c>
      <c r="AT618" s="16" t="s">
        <v>79</v>
      </c>
      <c r="AU618" s="15">
        <v>160</v>
      </c>
      <c r="AV618" s="17" t="s">
        <v>79</v>
      </c>
      <c r="AW618" s="17">
        <v>24</v>
      </c>
      <c r="AX618" s="17">
        <v>25</v>
      </c>
      <c r="AY618" s="63">
        <v>160</v>
      </c>
      <c r="AZ618" s="63">
        <v>60</v>
      </c>
      <c r="BA618" s="64">
        <v>1</v>
      </c>
      <c r="BB618" s="64">
        <v>2</v>
      </c>
      <c r="BC618" s="64" t="s">
        <v>1215</v>
      </c>
      <c r="BD618" s="64" t="s">
        <v>1327</v>
      </c>
      <c r="BE618" s="64" t="s">
        <v>94</v>
      </c>
      <c r="BF618" s="64" t="s">
        <v>79</v>
      </c>
      <c r="BG618" s="64" t="b">
        <v>1</v>
      </c>
    </row>
    <row r="619" spans="22:59" s="5" customFormat="1" ht="12.75">
      <c r="V619" s="12"/>
      <c r="W619" s="12"/>
      <c r="AO619" s="5">
        <v>610</v>
      </c>
      <c r="AP619" s="77" t="s">
        <v>1326</v>
      </c>
      <c r="AQ619" s="14" t="s">
        <v>89</v>
      </c>
      <c r="AR619" s="15" t="s">
        <v>79</v>
      </c>
      <c r="AS619" s="15" t="s">
        <v>79</v>
      </c>
      <c r="AT619" s="16" t="s">
        <v>79</v>
      </c>
      <c r="AU619" s="15">
        <v>160</v>
      </c>
      <c r="AV619" s="17" t="s">
        <v>79</v>
      </c>
      <c r="AW619" s="17">
        <v>24</v>
      </c>
      <c r="AX619" s="17">
        <v>60</v>
      </c>
      <c r="AY619" s="63">
        <v>160</v>
      </c>
      <c r="AZ619" s="63">
        <v>60</v>
      </c>
      <c r="BA619" s="64" t="s">
        <v>79</v>
      </c>
      <c r="BB619" s="64">
        <v>1</v>
      </c>
      <c r="BC619" s="64" t="s">
        <v>79</v>
      </c>
      <c r="BD619" s="64" t="s">
        <v>1327</v>
      </c>
      <c r="BE619" s="64" t="s">
        <v>91</v>
      </c>
      <c r="BF619" s="64" t="s">
        <v>79</v>
      </c>
      <c r="BG619" s="64" t="b">
        <v>1</v>
      </c>
    </row>
    <row r="620" spans="22:59" s="5" customFormat="1" ht="12.75">
      <c r="V620" s="12"/>
      <c r="W620" s="12"/>
      <c r="AO620" s="5">
        <v>611</v>
      </c>
      <c r="AP620" s="77" t="s">
        <v>1552</v>
      </c>
      <c r="AQ620" s="14" t="s">
        <v>89</v>
      </c>
      <c r="AR620" s="15" t="s">
        <v>79</v>
      </c>
      <c r="AS620" s="15" t="s">
        <v>93</v>
      </c>
      <c r="AT620" s="16" t="s">
        <v>79</v>
      </c>
      <c r="AU620" s="15">
        <v>160</v>
      </c>
      <c r="AV620" s="17" t="s">
        <v>79</v>
      </c>
      <c r="AW620" s="17">
        <v>24</v>
      </c>
      <c r="AX620" s="17">
        <v>60</v>
      </c>
      <c r="AY620" s="63">
        <v>160</v>
      </c>
      <c r="AZ620" s="63">
        <v>60</v>
      </c>
      <c r="BA620" s="64">
        <v>1</v>
      </c>
      <c r="BB620" s="64">
        <v>1</v>
      </c>
      <c r="BC620" s="64" t="s">
        <v>79</v>
      </c>
      <c r="BD620" s="64" t="s">
        <v>1327</v>
      </c>
      <c r="BE620" s="64" t="s">
        <v>94</v>
      </c>
      <c r="BF620" s="64" t="s">
        <v>79</v>
      </c>
      <c r="BG620" s="64" t="b">
        <v>1</v>
      </c>
    </row>
    <row r="621" spans="22:59" s="5" customFormat="1" ht="12.75">
      <c r="V621" s="12"/>
      <c r="W621" s="12"/>
      <c r="AO621" s="5">
        <v>612</v>
      </c>
      <c r="AP621" s="77" t="s">
        <v>1328</v>
      </c>
      <c r="AQ621" s="14" t="s">
        <v>89</v>
      </c>
      <c r="AR621" s="15" t="s">
        <v>79</v>
      </c>
      <c r="AS621" s="15" t="s">
        <v>93</v>
      </c>
      <c r="AT621" s="16" t="s">
        <v>1210</v>
      </c>
      <c r="AU621" s="15">
        <v>160</v>
      </c>
      <c r="AV621" s="17" t="s">
        <v>79</v>
      </c>
      <c r="AW621" s="17">
        <v>24</v>
      </c>
      <c r="AX621" s="17">
        <v>60</v>
      </c>
      <c r="AY621" s="63">
        <v>160</v>
      </c>
      <c r="AZ621" s="63">
        <v>60</v>
      </c>
      <c r="BA621" s="64">
        <v>1</v>
      </c>
      <c r="BB621" s="64">
        <v>1</v>
      </c>
      <c r="BC621" s="64" t="s">
        <v>79</v>
      </c>
      <c r="BD621" s="64" t="s">
        <v>1327</v>
      </c>
      <c r="BE621" s="64" t="s">
        <v>94</v>
      </c>
      <c r="BF621" s="64" t="s">
        <v>1211</v>
      </c>
      <c r="BG621" s="64" t="b">
        <v>1</v>
      </c>
    </row>
    <row r="622" spans="22:59" s="5" customFormat="1" ht="12.75">
      <c r="V622" s="12"/>
      <c r="W622" s="12"/>
      <c r="AO622" s="5">
        <v>613</v>
      </c>
      <c r="AP622" s="77" t="s">
        <v>91</v>
      </c>
      <c r="AQ622" s="14" t="s">
        <v>89</v>
      </c>
      <c r="AR622" s="15" t="s">
        <v>79</v>
      </c>
      <c r="AS622" s="15" t="s">
        <v>79</v>
      </c>
      <c r="AT622" s="16" t="s">
        <v>79</v>
      </c>
      <c r="AU622" s="15">
        <v>160</v>
      </c>
      <c r="AV622" s="17" t="s">
        <v>79</v>
      </c>
      <c r="AW622" s="17">
        <v>24</v>
      </c>
      <c r="AX622" s="17">
        <v>60</v>
      </c>
      <c r="AY622" s="63">
        <v>160</v>
      </c>
      <c r="AZ622" s="63">
        <v>60</v>
      </c>
      <c r="BA622" s="64" t="s">
        <v>79</v>
      </c>
      <c r="BB622" s="64">
        <v>2</v>
      </c>
      <c r="BC622" s="64" t="s">
        <v>79</v>
      </c>
      <c r="BD622" s="64" t="s">
        <v>1327</v>
      </c>
      <c r="BE622" s="64" t="s">
        <v>91</v>
      </c>
      <c r="BF622" s="64" t="s">
        <v>79</v>
      </c>
      <c r="BG622" s="64" t="b">
        <v>1</v>
      </c>
    </row>
    <row r="623" spans="22:59" s="5" customFormat="1" ht="12.75">
      <c r="V623" s="12"/>
      <c r="W623" s="12"/>
      <c r="AO623" s="5">
        <v>614</v>
      </c>
      <c r="AP623" s="77" t="s">
        <v>1553</v>
      </c>
      <c r="AQ623" s="14" t="s">
        <v>79</v>
      </c>
      <c r="AR623" s="15" t="s">
        <v>79</v>
      </c>
      <c r="AS623" s="15" t="s">
        <v>79</v>
      </c>
      <c r="AT623" s="16" t="s">
        <v>79</v>
      </c>
      <c r="AU623" s="15" t="s">
        <v>79</v>
      </c>
      <c r="AV623" s="17" t="s">
        <v>79</v>
      </c>
      <c r="AW623" s="17">
        <v>24</v>
      </c>
      <c r="AX623" s="17">
        <v>60</v>
      </c>
      <c r="AY623" s="63">
        <v>160</v>
      </c>
      <c r="AZ623" s="63">
        <v>60</v>
      </c>
      <c r="BA623" s="64" t="s">
        <v>79</v>
      </c>
      <c r="BB623" s="64">
        <v>2</v>
      </c>
      <c r="BC623" s="64" t="s">
        <v>79</v>
      </c>
      <c r="BD623" s="64" t="s">
        <v>1327</v>
      </c>
      <c r="BE623" s="64" t="s">
        <v>1553</v>
      </c>
      <c r="BF623" s="64" t="s">
        <v>79</v>
      </c>
      <c r="BG623" s="64" t="b">
        <v>1</v>
      </c>
    </row>
    <row r="624" spans="22:59" s="5" customFormat="1" ht="12.75">
      <c r="V624" s="12"/>
      <c r="W624" s="12"/>
      <c r="AO624" s="5">
        <v>615</v>
      </c>
      <c r="AP624" s="77" t="s">
        <v>1554</v>
      </c>
      <c r="AQ624" s="14" t="s">
        <v>79</v>
      </c>
      <c r="AR624" s="15" t="s">
        <v>79</v>
      </c>
      <c r="AS624" s="15" t="s">
        <v>79</v>
      </c>
      <c r="AT624" s="16" t="s">
        <v>79</v>
      </c>
      <c r="AU624" s="15" t="s">
        <v>79</v>
      </c>
      <c r="AV624" s="17" t="s">
        <v>79</v>
      </c>
      <c r="AW624" s="17">
        <v>24</v>
      </c>
      <c r="AX624" s="17">
        <v>60</v>
      </c>
      <c r="AY624" s="63">
        <v>160</v>
      </c>
      <c r="AZ624" s="63">
        <v>60</v>
      </c>
      <c r="BA624" s="64" t="s">
        <v>79</v>
      </c>
      <c r="BB624" s="64">
        <v>2</v>
      </c>
      <c r="BC624" s="64" t="s">
        <v>79</v>
      </c>
      <c r="BD624" s="64" t="s">
        <v>1327</v>
      </c>
      <c r="BE624" s="64" t="s">
        <v>94</v>
      </c>
      <c r="BF624" s="64" t="s">
        <v>79</v>
      </c>
      <c r="BG624" s="64" t="b">
        <v>1</v>
      </c>
    </row>
    <row r="625" spans="22:59" s="5" customFormat="1" ht="12.75">
      <c r="V625" s="12"/>
      <c r="W625" s="12"/>
      <c r="AO625" s="5">
        <v>616</v>
      </c>
      <c r="AP625" s="77" t="s">
        <v>1555</v>
      </c>
      <c r="AQ625" s="14" t="s">
        <v>89</v>
      </c>
      <c r="AR625" s="15" t="s">
        <v>79</v>
      </c>
      <c r="AS625" s="15" t="s">
        <v>93</v>
      </c>
      <c r="AT625" s="16" t="s">
        <v>79</v>
      </c>
      <c r="AU625" s="15">
        <v>160</v>
      </c>
      <c r="AV625" s="17" t="s">
        <v>79</v>
      </c>
      <c r="AW625" s="17">
        <v>24</v>
      </c>
      <c r="AX625" s="17">
        <v>60</v>
      </c>
      <c r="AY625" s="63">
        <v>160</v>
      </c>
      <c r="AZ625" s="63">
        <v>60</v>
      </c>
      <c r="BA625" s="64">
        <v>1</v>
      </c>
      <c r="BB625" s="64">
        <v>2</v>
      </c>
      <c r="BC625" s="64" t="s">
        <v>1215</v>
      </c>
      <c r="BD625" s="64" t="s">
        <v>1327</v>
      </c>
      <c r="BE625" s="64" t="s">
        <v>94</v>
      </c>
      <c r="BF625" s="64" t="s">
        <v>79</v>
      </c>
      <c r="BG625" s="64" t="b">
        <v>1</v>
      </c>
    </row>
    <row r="626" spans="22:59" s="5" customFormat="1" ht="12.75">
      <c r="V626" s="12"/>
      <c r="W626" s="12"/>
      <c r="AO626" s="5">
        <v>617</v>
      </c>
      <c r="AP626" s="77" t="s">
        <v>1556</v>
      </c>
      <c r="AQ626" s="14" t="s">
        <v>79</v>
      </c>
      <c r="AR626" s="15" t="s">
        <v>79</v>
      </c>
      <c r="AS626" s="15" t="s">
        <v>79</v>
      </c>
      <c r="AT626" s="16" t="s">
        <v>79</v>
      </c>
      <c r="AU626" s="15" t="s">
        <v>79</v>
      </c>
      <c r="AV626" s="17" t="s">
        <v>79</v>
      </c>
      <c r="AW626" s="17">
        <v>24</v>
      </c>
      <c r="AX626" s="17">
        <v>60</v>
      </c>
      <c r="AY626" s="63">
        <v>160</v>
      </c>
      <c r="AZ626" s="63">
        <v>60</v>
      </c>
      <c r="BA626" s="64">
        <v>1</v>
      </c>
      <c r="BB626" s="64">
        <v>2</v>
      </c>
      <c r="BC626" s="64" t="s">
        <v>79</v>
      </c>
      <c r="BD626" s="64" t="s">
        <v>1327</v>
      </c>
      <c r="BE626" s="64" t="s">
        <v>1553</v>
      </c>
      <c r="BF626" s="64" t="s">
        <v>79</v>
      </c>
      <c r="BG626" s="64" t="b">
        <v>1</v>
      </c>
    </row>
    <row r="627" spans="22:59" s="5" customFormat="1" ht="12.75">
      <c r="V627" s="12"/>
      <c r="W627" s="12"/>
      <c r="AO627" s="5">
        <v>618</v>
      </c>
      <c r="AP627" s="77" t="s">
        <v>1557</v>
      </c>
      <c r="AQ627" s="14" t="s">
        <v>79</v>
      </c>
      <c r="AR627" s="15" t="s">
        <v>79</v>
      </c>
      <c r="AS627" s="15" t="s">
        <v>79</v>
      </c>
      <c r="AT627" s="16" t="s">
        <v>79</v>
      </c>
      <c r="AU627" s="15" t="s">
        <v>79</v>
      </c>
      <c r="AV627" s="17" t="s">
        <v>79</v>
      </c>
      <c r="AW627" s="17">
        <v>24</v>
      </c>
      <c r="AX627" s="17">
        <v>60</v>
      </c>
      <c r="AY627" s="63">
        <v>160</v>
      </c>
      <c r="AZ627" s="63">
        <v>60</v>
      </c>
      <c r="BA627" s="64">
        <v>1</v>
      </c>
      <c r="BB627" s="64">
        <v>2</v>
      </c>
      <c r="BC627" s="64" t="s">
        <v>79</v>
      </c>
      <c r="BD627" s="64" t="s">
        <v>1327</v>
      </c>
      <c r="BE627" s="64" t="s">
        <v>94</v>
      </c>
      <c r="BF627" s="64" t="s">
        <v>79</v>
      </c>
      <c r="BG627" s="64" t="b">
        <v>1</v>
      </c>
    </row>
    <row r="628" spans="22:59" s="5" customFormat="1" ht="12.75">
      <c r="V628" s="12"/>
      <c r="W628" s="12"/>
      <c r="AO628" s="5">
        <v>619</v>
      </c>
      <c r="AP628" s="77" t="s">
        <v>1329</v>
      </c>
      <c r="AQ628" s="14" t="s">
        <v>89</v>
      </c>
      <c r="AR628" s="15" t="s">
        <v>79</v>
      </c>
      <c r="AS628" s="15" t="s">
        <v>93</v>
      </c>
      <c r="AT628" s="16" t="s">
        <v>79</v>
      </c>
      <c r="AU628" s="15">
        <v>160</v>
      </c>
      <c r="AV628" s="17" t="s">
        <v>79</v>
      </c>
      <c r="AW628" s="17">
        <v>24</v>
      </c>
      <c r="AX628" s="17">
        <v>60</v>
      </c>
      <c r="AY628" s="63">
        <v>160</v>
      </c>
      <c r="AZ628" s="63">
        <v>60</v>
      </c>
      <c r="BA628" s="64">
        <v>1</v>
      </c>
      <c r="BB628" s="64">
        <v>2</v>
      </c>
      <c r="BC628" s="64" t="s">
        <v>79</v>
      </c>
      <c r="BD628" s="64" t="s">
        <v>1327</v>
      </c>
      <c r="BE628" s="64" t="s">
        <v>94</v>
      </c>
      <c r="BF628" s="64" t="s">
        <v>79</v>
      </c>
      <c r="BG628" s="64" t="b">
        <v>1</v>
      </c>
    </row>
    <row r="629" spans="22:59" s="5" customFormat="1" ht="12.75">
      <c r="V629" s="12"/>
      <c r="W629" s="12"/>
      <c r="AO629" s="5">
        <v>620</v>
      </c>
      <c r="AP629" s="77" t="s">
        <v>89</v>
      </c>
      <c r="AQ629" s="14" t="s">
        <v>89</v>
      </c>
      <c r="AR629" s="15" t="s">
        <v>79</v>
      </c>
      <c r="AS629" s="15" t="s">
        <v>79</v>
      </c>
      <c r="AT629" s="16" t="s">
        <v>79</v>
      </c>
      <c r="AU629" s="15" t="s">
        <v>172</v>
      </c>
      <c r="AV629" s="17" t="s">
        <v>79</v>
      </c>
      <c r="AW629" s="17">
        <v>24</v>
      </c>
      <c r="AX629" s="17">
        <v>60</v>
      </c>
      <c r="AY629" s="63" t="s">
        <v>410</v>
      </c>
      <c r="AZ629" s="63" t="s">
        <v>411</v>
      </c>
      <c r="BA629" s="64" t="s">
        <v>79</v>
      </c>
      <c r="BB629" s="64">
        <v>2</v>
      </c>
      <c r="BC629" s="64" t="s">
        <v>1215</v>
      </c>
      <c r="BD629" s="64" t="s">
        <v>1327</v>
      </c>
      <c r="BE629" s="64" t="s">
        <v>89</v>
      </c>
      <c r="BF629" s="64" t="s">
        <v>1229</v>
      </c>
      <c r="BG629" s="64" t="b">
        <v>1</v>
      </c>
    </row>
    <row r="630" spans="22:59" s="5" customFormat="1" ht="12.75">
      <c r="V630" s="12"/>
      <c r="W630" s="12"/>
      <c r="AO630" s="5">
        <v>621</v>
      </c>
      <c r="AP630" s="77" t="s">
        <v>1330</v>
      </c>
      <c r="AQ630" s="14" t="s">
        <v>89</v>
      </c>
      <c r="AR630" s="15" t="s">
        <v>79</v>
      </c>
      <c r="AS630" s="15" t="s">
        <v>79</v>
      </c>
      <c r="AT630" s="16" t="s">
        <v>79</v>
      </c>
      <c r="AU630" s="15">
        <v>160</v>
      </c>
      <c r="AV630" s="17" t="s">
        <v>79</v>
      </c>
      <c r="AW630" s="17">
        <v>24</v>
      </c>
      <c r="AX630" s="17">
        <v>60</v>
      </c>
      <c r="AY630" s="63">
        <v>160</v>
      </c>
      <c r="AZ630" s="63">
        <v>60</v>
      </c>
      <c r="BA630" s="64" t="s">
        <v>79</v>
      </c>
      <c r="BB630" s="64">
        <v>2</v>
      </c>
      <c r="BC630" s="64" t="s">
        <v>79</v>
      </c>
      <c r="BD630" s="64" t="s">
        <v>1327</v>
      </c>
      <c r="BE630" s="64" t="s">
        <v>94</v>
      </c>
      <c r="BF630" s="64" t="s">
        <v>1331</v>
      </c>
      <c r="BG630" s="64" t="b">
        <v>1</v>
      </c>
    </row>
    <row r="631" spans="22:59" s="5" customFormat="1" ht="12.75">
      <c r="V631" s="12"/>
      <c r="W631" s="12"/>
      <c r="AO631" s="5">
        <v>622</v>
      </c>
      <c r="AP631" s="74" t="s">
        <v>264</v>
      </c>
      <c r="AQ631" s="36" t="s">
        <v>127</v>
      </c>
      <c r="AR631" s="37" t="s">
        <v>79</v>
      </c>
      <c r="AS631" s="37" t="s">
        <v>79</v>
      </c>
      <c r="AT631" s="38" t="s">
        <v>79</v>
      </c>
      <c r="AU631" s="39" t="s">
        <v>172</v>
      </c>
      <c r="AV631" s="39" t="s">
        <v>79</v>
      </c>
      <c r="AW631" s="39">
        <v>24</v>
      </c>
      <c r="AX631" s="39">
        <v>150</v>
      </c>
      <c r="AY631" s="4" t="s">
        <v>180</v>
      </c>
      <c r="AZ631" s="4">
        <v>60</v>
      </c>
      <c r="BA631" s="5" t="s">
        <v>79</v>
      </c>
      <c r="BB631" s="5" t="s">
        <v>79</v>
      </c>
      <c r="BC631" s="5" t="s">
        <v>79</v>
      </c>
      <c r="BD631" s="5" t="s">
        <v>79</v>
      </c>
      <c r="BE631" s="5" t="s">
        <v>265</v>
      </c>
      <c r="BF631" s="5" t="s">
        <v>79</v>
      </c>
      <c r="BG631" s="5" t="b">
        <v>0</v>
      </c>
    </row>
    <row r="632" spans="22:59" s="5" customFormat="1" ht="12.75">
      <c r="V632" s="12"/>
      <c r="W632" s="12"/>
      <c r="AO632" s="5">
        <v>623</v>
      </c>
      <c r="AP632" s="74" t="s">
        <v>266</v>
      </c>
      <c r="AQ632" s="36" t="s">
        <v>127</v>
      </c>
      <c r="AR632" s="37" t="s">
        <v>79</v>
      </c>
      <c r="AS632" s="37" t="s">
        <v>79</v>
      </c>
      <c r="AT632" s="38" t="s">
        <v>79</v>
      </c>
      <c r="AU632" s="39" t="s">
        <v>172</v>
      </c>
      <c r="AV632" s="39" t="s">
        <v>79</v>
      </c>
      <c r="AW632" s="39">
        <v>24</v>
      </c>
      <c r="AX632" s="39">
        <v>80</v>
      </c>
      <c r="AY632" s="4" t="s">
        <v>180</v>
      </c>
      <c r="AZ632" s="4">
        <v>60</v>
      </c>
      <c r="BA632" s="5" t="s">
        <v>79</v>
      </c>
      <c r="BB632" s="5" t="s">
        <v>79</v>
      </c>
      <c r="BC632" s="5" t="s">
        <v>79</v>
      </c>
      <c r="BD632" s="5" t="s">
        <v>79</v>
      </c>
      <c r="BE632" s="5" t="s">
        <v>144</v>
      </c>
      <c r="BF632" s="5" t="s">
        <v>79</v>
      </c>
      <c r="BG632" s="5" t="b">
        <v>0</v>
      </c>
    </row>
    <row r="633" spans="22:59" s="5" customFormat="1" ht="12.75">
      <c r="V633" s="12"/>
      <c r="W633" s="12"/>
      <c r="AO633" s="5">
        <v>624</v>
      </c>
      <c r="AP633" s="74" t="s">
        <v>267</v>
      </c>
      <c r="AQ633" s="36" t="s">
        <v>127</v>
      </c>
      <c r="AR633" s="37" t="s">
        <v>79</v>
      </c>
      <c r="AS633" s="37" t="s">
        <v>93</v>
      </c>
      <c r="AT633" s="38" t="s">
        <v>79</v>
      </c>
      <c r="AU633" s="39" t="s">
        <v>172</v>
      </c>
      <c r="AV633" s="39" t="s">
        <v>79</v>
      </c>
      <c r="AW633" s="39">
        <v>24</v>
      </c>
      <c r="AX633" s="39">
        <v>150</v>
      </c>
      <c r="AY633" s="4" t="s">
        <v>180</v>
      </c>
      <c r="AZ633" s="4">
        <v>60</v>
      </c>
      <c r="BA633" s="5">
        <v>1</v>
      </c>
      <c r="BB633" s="5" t="s">
        <v>79</v>
      </c>
      <c r="BC633" s="5" t="s">
        <v>79</v>
      </c>
      <c r="BD633" s="5" t="s">
        <v>79</v>
      </c>
      <c r="BE633" s="5" t="s">
        <v>268</v>
      </c>
      <c r="BF633" s="5" t="s">
        <v>79</v>
      </c>
      <c r="BG633" s="5" t="b">
        <v>0</v>
      </c>
    </row>
    <row r="634" spans="22:59" s="5" customFormat="1" ht="12.75">
      <c r="V634" s="12"/>
      <c r="W634" s="12"/>
      <c r="AO634" s="5">
        <v>625</v>
      </c>
      <c r="AP634" s="74" t="s">
        <v>269</v>
      </c>
      <c r="AQ634" s="36" t="s">
        <v>127</v>
      </c>
      <c r="AR634" s="37" t="s">
        <v>79</v>
      </c>
      <c r="AS634" s="37" t="s">
        <v>79</v>
      </c>
      <c r="AT634" s="38" t="s">
        <v>79</v>
      </c>
      <c r="AU634" s="39" t="s">
        <v>79</v>
      </c>
      <c r="AV634" s="39" t="s">
        <v>79</v>
      </c>
      <c r="AW634" s="39" t="s">
        <v>79</v>
      </c>
      <c r="AX634" s="39" t="s">
        <v>79</v>
      </c>
      <c r="AY634" s="4" t="s">
        <v>79</v>
      </c>
      <c r="AZ634" s="4" t="s">
        <v>79</v>
      </c>
      <c r="BA634" s="5" t="s">
        <v>79</v>
      </c>
      <c r="BB634" s="5" t="s">
        <v>79</v>
      </c>
      <c r="BC634" s="5" t="s">
        <v>79</v>
      </c>
      <c r="BD634" s="5" t="s">
        <v>79</v>
      </c>
      <c r="BE634" s="5" t="s">
        <v>270</v>
      </c>
      <c r="BF634" s="5" t="s">
        <v>79</v>
      </c>
      <c r="BG634" s="5" t="b">
        <v>0</v>
      </c>
    </row>
    <row r="635" spans="22:59" s="5" customFormat="1" ht="12.75">
      <c r="V635" s="12"/>
      <c r="W635" s="12"/>
      <c r="AO635" s="5">
        <v>626</v>
      </c>
      <c r="AP635" s="74" t="s">
        <v>271</v>
      </c>
      <c r="AQ635" s="36" t="s">
        <v>89</v>
      </c>
      <c r="AR635" s="37" t="s">
        <v>79</v>
      </c>
      <c r="AS635" s="37" t="s">
        <v>79</v>
      </c>
      <c r="AT635" s="38" t="s">
        <v>79</v>
      </c>
      <c r="AU635" s="39" t="s">
        <v>90</v>
      </c>
      <c r="AV635" s="39" t="s">
        <v>79</v>
      </c>
      <c r="AW635" s="39">
        <v>24</v>
      </c>
      <c r="AX635" s="39">
        <v>50</v>
      </c>
      <c r="AY635" s="4" t="s">
        <v>90</v>
      </c>
      <c r="AZ635" s="4">
        <v>60</v>
      </c>
      <c r="BA635" s="5" t="s">
        <v>79</v>
      </c>
      <c r="BB635" s="5" t="s">
        <v>79</v>
      </c>
      <c r="BC635" s="5" t="s">
        <v>79</v>
      </c>
      <c r="BD635" s="5" t="s">
        <v>79</v>
      </c>
      <c r="BE635" s="5" t="s">
        <v>91</v>
      </c>
      <c r="BF635" s="5" t="s">
        <v>79</v>
      </c>
      <c r="BG635" s="5" t="b">
        <v>0</v>
      </c>
    </row>
    <row r="636" spans="22:59" s="5" customFormat="1" ht="12.75">
      <c r="V636" s="12"/>
      <c r="W636" s="12"/>
      <c r="AO636" s="5">
        <v>627</v>
      </c>
      <c r="AP636" s="74" t="s">
        <v>272</v>
      </c>
      <c r="AQ636" s="36" t="s">
        <v>89</v>
      </c>
      <c r="AR636" s="37" t="s">
        <v>79</v>
      </c>
      <c r="AS636" s="37" t="s">
        <v>93</v>
      </c>
      <c r="AT636" s="38" t="s">
        <v>79</v>
      </c>
      <c r="AU636" s="39" t="s">
        <v>90</v>
      </c>
      <c r="AV636" s="39" t="s">
        <v>79</v>
      </c>
      <c r="AW636" s="39">
        <v>24</v>
      </c>
      <c r="AX636" s="39">
        <v>50</v>
      </c>
      <c r="AY636" s="4" t="s">
        <v>90</v>
      </c>
      <c r="AZ636" s="4">
        <v>60</v>
      </c>
      <c r="BA636" s="5">
        <v>1</v>
      </c>
      <c r="BB636" s="5" t="s">
        <v>79</v>
      </c>
      <c r="BC636" s="5" t="s">
        <v>79</v>
      </c>
      <c r="BD636" s="5" t="s">
        <v>79</v>
      </c>
      <c r="BE636" s="5" t="s">
        <v>94</v>
      </c>
      <c r="BF636" s="5" t="s">
        <v>79</v>
      </c>
      <c r="BG636" s="5" t="b">
        <v>0</v>
      </c>
    </row>
    <row r="637" spans="22:59" s="5" customFormat="1" ht="12.75">
      <c r="V637" s="12"/>
      <c r="W637" s="12"/>
      <c r="AO637" s="5">
        <v>628</v>
      </c>
      <c r="AP637" s="74" t="s">
        <v>273</v>
      </c>
      <c r="AQ637" s="36" t="s">
        <v>89</v>
      </c>
      <c r="AR637" s="37" t="s">
        <v>104</v>
      </c>
      <c r="AS637" s="37" t="s">
        <v>79</v>
      </c>
      <c r="AT637" s="38" t="s">
        <v>79</v>
      </c>
      <c r="AU637" s="39" t="s">
        <v>90</v>
      </c>
      <c r="AV637" s="39" t="s">
        <v>79</v>
      </c>
      <c r="AW637" s="39" t="s">
        <v>274</v>
      </c>
      <c r="AX637" s="39">
        <v>75</v>
      </c>
      <c r="AY637" s="4" t="s">
        <v>90</v>
      </c>
      <c r="AZ637" s="4">
        <v>60</v>
      </c>
      <c r="BA637" s="5" t="s">
        <v>79</v>
      </c>
      <c r="BB637" s="5" t="s">
        <v>79</v>
      </c>
      <c r="BC637" s="5" t="s">
        <v>79</v>
      </c>
      <c r="BD637" s="5" t="s">
        <v>79</v>
      </c>
      <c r="BE637" s="5" t="s">
        <v>105</v>
      </c>
      <c r="BF637" s="5" t="s">
        <v>79</v>
      </c>
      <c r="BG637" s="5" t="b">
        <v>0</v>
      </c>
    </row>
    <row r="638" spans="22:59" s="5" customFormat="1" ht="12.75">
      <c r="V638" s="12"/>
      <c r="W638" s="12"/>
      <c r="AO638" s="5">
        <v>629</v>
      </c>
      <c r="AP638" s="74" t="s">
        <v>275</v>
      </c>
      <c r="AQ638" s="36" t="s">
        <v>89</v>
      </c>
      <c r="AR638" s="37" t="s">
        <v>104</v>
      </c>
      <c r="AS638" s="37" t="s">
        <v>79</v>
      </c>
      <c r="AT638" s="45" t="s">
        <v>79</v>
      </c>
      <c r="AU638" s="39" t="s">
        <v>90</v>
      </c>
      <c r="AV638" s="39" t="s">
        <v>79</v>
      </c>
      <c r="AW638" s="39" t="s">
        <v>274</v>
      </c>
      <c r="AX638" s="39">
        <v>75</v>
      </c>
      <c r="AY638" s="4" t="s">
        <v>90</v>
      </c>
      <c r="AZ638" s="4">
        <v>60</v>
      </c>
      <c r="BA638" s="5" t="s">
        <v>79</v>
      </c>
      <c r="BB638" s="5" t="s">
        <v>79</v>
      </c>
      <c r="BC638" s="5" t="s">
        <v>79</v>
      </c>
      <c r="BD638" s="5" t="s">
        <v>79</v>
      </c>
      <c r="BE638" s="5" t="s">
        <v>112</v>
      </c>
      <c r="BF638" s="5" t="s">
        <v>79</v>
      </c>
      <c r="BG638" s="5" t="b">
        <v>0</v>
      </c>
    </row>
    <row r="639" spans="22:59" s="5" customFormat="1" ht="12.75">
      <c r="V639" s="12"/>
      <c r="W639" s="12"/>
      <c r="AO639" s="5">
        <v>630</v>
      </c>
      <c r="AP639" s="74" t="s">
        <v>276</v>
      </c>
      <c r="AQ639" s="36" t="s">
        <v>89</v>
      </c>
      <c r="AR639" s="37" t="s">
        <v>79</v>
      </c>
      <c r="AS639" s="37" t="s">
        <v>79</v>
      </c>
      <c r="AT639" s="38" t="s">
        <v>79</v>
      </c>
      <c r="AU639" s="39" t="s">
        <v>90</v>
      </c>
      <c r="AV639" s="39" t="s">
        <v>79</v>
      </c>
      <c r="AW639" s="39">
        <v>24</v>
      </c>
      <c r="AX639" s="39">
        <v>50</v>
      </c>
      <c r="AY639" s="4" t="s">
        <v>90</v>
      </c>
      <c r="AZ639" s="4">
        <v>60</v>
      </c>
      <c r="BA639" s="5" t="s">
        <v>79</v>
      </c>
      <c r="BB639" s="5" t="s">
        <v>79</v>
      </c>
      <c r="BC639" s="5" t="s">
        <v>79</v>
      </c>
      <c r="BD639" s="5" t="s">
        <v>79</v>
      </c>
      <c r="BE639" s="5" t="s">
        <v>94</v>
      </c>
      <c r="BF639" s="5" t="s">
        <v>79</v>
      </c>
      <c r="BG639" s="5" t="b">
        <v>0</v>
      </c>
    </row>
    <row r="640" spans="22:59" s="5" customFormat="1" ht="12.75">
      <c r="V640" s="12"/>
      <c r="W640" s="12"/>
      <c r="AO640" s="5">
        <v>631</v>
      </c>
      <c r="AP640" s="74" t="s">
        <v>277</v>
      </c>
      <c r="AQ640" s="36" t="s">
        <v>89</v>
      </c>
      <c r="AR640" s="37" t="s">
        <v>104</v>
      </c>
      <c r="AS640" s="37" t="s">
        <v>79</v>
      </c>
      <c r="AT640" s="38" t="s">
        <v>79</v>
      </c>
      <c r="AU640" s="39" t="s">
        <v>79</v>
      </c>
      <c r="AV640" s="39" t="s">
        <v>79</v>
      </c>
      <c r="AW640" s="39" t="s">
        <v>79</v>
      </c>
      <c r="AX640" s="39" t="s">
        <v>79</v>
      </c>
      <c r="AY640" s="4" t="s">
        <v>79</v>
      </c>
      <c r="AZ640" s="4" t="s">
        <v>79</v>
      </c>
      <c r="BA640" s="5" t="s">
        <v>79</v>
      </c>
      <c r="BB640" s="5" t="s">
        <v>79</v>
      </c>
      <c r="BC640" s="5" t="s">
        <v>79</v>
      </c>
      <c r="BD640" s="5" t="s">
        <v>79</v>
      </c>
      <c r="BE640" s="5" t="s">
        <v>105</v>
      </c>
      <c r="BF640" s="5" t="s">
        <v>278</v>
      </c>
      <c r="BG640" s="5" t="b">
        <v>0</v>
      </c>
    </row>
    <row r="641" spans="22:59" s="5" customFormat="1" ht="12.75">
      <c r="V641" s="12"/>
      <c r="W641" s="12"/>
      <c r="AO641" s="5">
        <v>632</v>
      </c>
      <c r="AP641" s="74" t="s">
        <v>326</v>
      </c>
      <c r="AQ641" s="36" t="s">
        <v>79</v>
      </c>
      <c r="AR641" s="61" t="s">
        <v>79</v>
      </c>
      <c r="AS641" s="61" t="s">
        <v>79</v>
      </c>
      <c r="AT641" s="38" t="s">
        <v>79</v>
      </c>
      <c r="AU641" s="73" t="s">
        <v>79</v>
      </c>
      <c r="AV641" s="56" t="s">
        <v>79</v>
      </c>
      <c r="AW641" s="57" t="s">
        <v>327</v>
      </c>
      <c r="AX641" s="58">
        <v>25</v>
      </c>
      <c r="AY641" s="4" t="s">
        <v>79</v>
      </c>
      <c r="AZ641" s="4" t="s">
        <v>79</v>
      </c>
      <c r="BA641" s="5" t="s">
        <v>79</v>
      </c>
      <c r="BB641" s="5" t="s">
        <v>79</v>
      </c>
      <c r="BC641" s="5" t="s">
        <v>79</v>
      </c>
      <c r="BD641" s="5" t="s">
        <v>328</v>
      </c>
      <c r="BE641" s="5" t="s">
        <v>86</v>
      </c>
      <c r="BF641" s="5" t="s">
        <v>79</v>
      </c>
      <c r="BG641" s="5" t="b">
        <v>0</v>
      </c>
    </row>
    <row r="642" spans="22:59" s="5" customFormat="1" ht="12.75">
      <c r="V642" s="12"/>
      <c r="W642" s="12"/>
      <c r="AO642" s="5">
        <v>633</v>
      </c>
      <c r="AP642" s="74" t="s">
        <v>329</v>
      </c>
      <c r="AQ642" s="36" t="s">
        <v>79</v>
      </c>
      <c r="AR642" s="61" t="s">
        <v>79</v>
      </c>
      <c r="AS642" s="61" t="s">
        <v>79</v>
      </c>
      <c r="AT642" s="38" t="s">
        <v>79</v>
      </c>
      <c r="AU642" s="62" t="s">
        <v>79</v>
      </c>
      <c r="AV642" s="56" t="s">
        <v>79</v>
      </c>
      <c r="AW642" s="57" t="s">
        <v>327</v>
      </c>
      <c r="AX642" s="58">
        <v>25</v>
      </c>
      <c r="AY642" s="4" t="s">
        <v>79</v>
      </c>
      <c r="AZ642" s="4" t="s">
        <v>79</v>
      </c>
      <c r="BA642" s="5" t="s">
        <v>79</v>
      </c>
      <c r="BB642" s="5" t="s">
        <v>79</v>
      </c>
      <c r="BC642" s="5" t="s">
        <v>79</v>
      </c>
      <c r="BD642" s="5" t="s">
        <v>328</v>
      </c>
      <c r="BE642" s="5" t="s">
        <v>86</v>
      </c>
      <c r="BF642" s="5" t="s">
        <v>79</v>
      </c>
      <c r="BG642" s="5" t="b">
        <v>0</v>
      </c>
    </row>
    <row r="643" spans="22:59" s="5" customFormat="1" ht="12.75">
      <c r="V643" s="12"/>
      <c r="W643" s="12"/>
      <c r="AO643" s="5">
        <v>634</v>
      </c>
      <c r="AP643" s="74" t="s">
        <v>330</v>
      </c>
      <c r="AQ643" s="36" t="s">
        <v>79</v>
      </c>
      <c r="AR643" s="54" t="s">
        <v>79</v>
      </c>
      <c r="AS643" s="54" t="s">
        <v>79</v>
      </c>
      <c r="AT643" s="38" t="s">
        <v>79</v>
      </c>
      <c r="AU643" s="62" t="s">
        <v>79</v>
      </c>
      <c r="AV643" s="56" t="s">
        <v>79</v>
      </c>
      <c r="AW643" s="57">
        <v>24</v>
      </c>
      <c r="AX643" s="58">
        <v>40</v>
      </c>
      <c r="AY643" s="4" t="s">
        <v>79</v>
      </c>
      <c r="AZ643" s="4" t="s">
        <v>79</v>
      </c>
      <c r="BA643" s="5" t="s">
        <v>79</v>
      </c>
      <c r="BB643" s="5" t="s">
        <v>79</v>
      </c>
      <c r="BC643" s="5" t="s">
        <v>79</v>
      </c>
      <c r="BD643" s="5" t="s">
        <v>328</v>
      </c>
      <c r="BE643" s="5" t="s">
        <v>86</v>
      </c>
      <c r="BF643" s="5" t="s">
        <v>79</v>
      </c>
      <c r="BG643" s="5" t="b">
        <v>0</v>
      </c>
    </row>
    <row r="644" spans="22:59" s="5" customFormat="1" ht="12.75">
      <c r="V644" s="12"/>
      <c r="W644" s="12"/>
      <c r="AO644" s="5">
        <v>635</v>
      </c>
      <c r="AP644" s="74" t="s">
        <v>331</v>
      </c>
      <c r="AQ644" s="38" t="s">
        <v>79</v>
      </c>
      <c r="AR644" s="54" t="s">
        <v>79</v>
      </c>
      <c r="AS644" s="54" t="s">
        <v>79</v>
      </c>
      <c r="AT644" s="38" t="s">
        <v>79</v>
      </c>
      <c r="AU644" s="62" t="s">
        <v>79</v>
      </c>
      <c r="AV644" s="56" t="s">
        <v>79</v>
      </c>
      <c r="AW644" s="57">
        <v>24</v>
      </c>
      <c r="AX644" s="58">
        <v>40</v>
      </c>
      <c r="AY644" s="4" t="s">
        <v>79</v>
      </c>
      <c r="AZ644" s="4" t="s">
        <v>79</v>
      </c>
      <c r="BA644" s="5" t="s">
        <v>79</v>
      </c>
      <c r="BB644" s="5" t="s">
        <v>79</v>
      </c>
      <c r="BC644" s="5" t="s">
        <v>79</v>
      </c>
      <c r="BD644" s="5" t="s">
        <v>328</v>
      </c>
      <c r="BE644" s="5" t="s">
        <v>86</v>
      </c>
      <c r="BF644" s="5" t="s">
        <v>79</v>
      </c>
      <c r="BG644" s="5" t="b">
        <v>0</v>
      </c>
    </row>
    <row r="645" spans="22:59" s="5" customFormat="1" ht="12.75">
      <c r="V645" s="12"/>
      <c r="W645" s="12"/>
      <c r="AO645" s="5">
        <v>636</v>
      </c>
      <c r="AP645" s="74" t="s">
        <v>332</v>
      </c>
      <c r="AQ645" s="38" t="s">
        <v>79</v>
      </c>
      <c r="AR645" s="54" t="s">
        <v>79</v>
      </c>
      <c r="AS645" s="54" t="s">
        <v>79</v>
      </c>
      <c r="AT645" s="45" t="s">
        <v>79</v>
      </c>
      <c r="AU645" s="62" t="s">
        <v>79</v>
      </c>
      <c r="AV645" s="56" t="s">
        <v>79</v>
      </c>
      <c r="AW645" s="57" t="s">
        <v>333</v>
      </c>
      <c r="AX645" s="60">
        <v>25</v>
      </c>
      <c r="AY645" s="4" t="s">
        <v>79</v>
      </c>
      <c r="AZ645" s="4" t="s">
        <v>79</v>
      </c>
      <c r="BA645" s="5" t="s">
        <v>79</v>
      </c>
      <c r="BB645" s="5" t="s">
        <v>79</v>
      </c>
      <c r="BC645" s="5" t="s">
        <v>79</v>
      </c>
      <c r="BD645" s="5" t="s">
        <v>328</v>
      </c>
      <c r="BE645" s="5" t="s">
        <v>86</v>
      </c>
      <c r="BF645" s="5" t="s">
        <v>79</v>
      </c>
      <c r="BG645" s="5" t="b">
        <v>0</v>
      </c>
    </row>
    <row r="646" spans="22:59" s="5" customFormat="1" ht="12.75">
      <c r="V646" s="12"/>
      <c r="W646" s="12"/>
      <c r="AO646" s="5">
        <v>637</v>
      </c>
      <c r="AP646" s="74" t="s">
        <v>334</v>
      </c>
      <c r="AQ646" s="45" t="s">
        <v>79</v>
      </c>
      <c r="AR646" s="54" t="s">
        <v>79</v>
      </c>
      <c r="AS646" s="54" t="s">
        <v>79</v>
      </c>
      <c r="AT646" s="38" t="s">
        <v>79</v>
      </c>
      <c r="AU646" s="62" t="s">
        <v>79</v>
      </c>
      <c r="AV646" s="56" t="s">
        <v>79</v>
      </c>
      <c r="AW646" s="57">
        <v>24</v>
      </c>
      <c r="AX646" s="60">
        <v>3</v>
      </c>
      <c r="AY646" s="4" t="s">
        <v>295</v>
      </c>
      <c r="AZ646" s="4" t="s">
        <v>79</v>
      </c>
      <c r="BA646" s="5">
        <v>1</v>
      </c>
      <c r="BB646" s="5" t="s">
        <v>79</v>
      </c>
      <c r="BC646" s="5" t="s">
        <v>79</v>
      </c>
      <c r="BD646" s="5" t="s">
        <v>328</v>
      </c>
      <c r="BE646" s="5" t="s">
        <v>94</v>
      </c>
      <c r="BF646" s="5" t="s">
        <v>79</v>
      </c>
      <c r="BG646" s="5" t="b">
        <v>0</v>
      </c>
    </row>
    <row r="647" spans="22:59" s="5" customFormat="1" ht="12.75">
      <c r="V647" s="12"/>
      <c r="W647" s="12"/>
      <c r="AO647" s="5">
        <v>638</v>
      </c>
      <c r="AP647" s="74" t="s">
        <v>335</v>
      </c>
      <c r="AQ647" s="38" t="s">
        <v>79</v>
      </c>
      <c r="AR647" s="54" t="s">
        <v>79</v>
      </c>
      <c r="AS647" s="54" t="s">
        <v>79</v>
      </c>
      <c r="AT647" s="38" t="s">
        <v>79</v>
      </c>
      <c r="AU647" s="62" t="s">
        <v>79</v>
      </c>
      <c r="AV647" s="56" t="s">
        <v>79</v>
      </c>
      <c r="AW647" s="57">
        <v>24</v>
      </c>
      <c r="AX647" s="60">
        <v>6</v>
      </c>
      <c r="AY647" s="4" t="s">
        <v>147</v>
      </c>
      <c r="AZ647" s="4" t="s">
        <v>336</v>
      </c>
      <c r="BA647" s="5" t="s">
        <v>79</v>
      </c>
      <c r="BB647" s="5" t="s">
        <v>79</v>
      </c>
      <c r="BC647" s="5" t="s">
        <v>79</v>
      </c>
      <c r="BD647" s="5" t="s">
        <v>328</v>
      </c>
      <c r="BE647" s="5" t="s">
        <v>335</v>
      </c>
      <c r="BF647" s="5" t="s">
        <v>79</v>
      </c>
      <c r="BG647" s="5" t="b">
        <v>0</v>
      </c>
    </row>
    <row r="648" spans="22:59" s="5" customFormat="1" ht="12.75">
      <c r="V648" s="12"/>
      <c r="W648" s="12"/>
      <c r="AO648" s="5">
        <v>639</v>
      </c>
      <c r="AP648" s="77" t="s">
        <v>335</v>
      </c>
      <c r="AQ648" s="14" t="s">
        <v>79</v>
      </c>
      <c r="AR648" s="15" t="s">
        <v>79</v>
      </c>
      <c r="AS648" s="15" t="s">
        <v>79</v>
      </c>
      <c r="AT648" s="16" t="s">
        <v>79</v>
      </c>
      <c r="AU648" s="15" t="s">
        <v>79</v>
      </c>
      <c r="AV648" s="17" t="s">
        <v>79</v>
      </c>
      <c r="AW648" s="17" t="s">
        <v>1694</v>
      </c>
      <c r="AX648" s="17" t="s">
        <v>1695</v>
      </c>
      <c r="AY648" s="63" t="s">
        <v>1685</v>
      </c>
      <c r="AZ648" s="63" t="s">
        <v>79</v>
      </c>
      <c r="BA648" s="64" t="s">
        <v>79</v>
      </c>
      <c r="BB648" s="64" t="s">
        <v>79</v>
      </c>
      <c r="BC648" s="64" t="s">
        <v>79</v>
      </c>
      <c r="BD648" s="64" t="s">
        <v>1673</v>
      </c>
      <c r="BE648" s="64" t="s">
        <v>79</v>
      </c>
      <c r="BF648" s="64" t="s">
        <v>79</v>
      </c>
      <c r="BG648" s="64" t="b">
        <v>1</v>
      </c>
    </row>
    <row r="649" spans="22:59" s="5" customFormat="1" ht="12.75">
      <c r="V649" s="12"/>
      <c r="W649" s="12"/>
      <c r="AO649" s="5">
        <v>640</v>
      </c>
      <c r="AP649" s="74" t="s">
        <v>337</v>
      </c>
      <c r="AQ649" s="38" t="s">
        <v>79</v>
      </c>
      <c r="AR649" s="54" t="s">
        <v>79</v>
      </c>
      <c r="AS649" s="54" t="s">
        <v>79</v>
      </c>
      <c r="AT649" s="38" t="s">
        <v>79</v>
      </c>
      <c r="AU649" s="62" t="s">
        <v>79</v>
      </c>
      <c r="AV649" s="56" t="s">
        <v>79</v>
      </c>
      <c r="AW649" s="57">
        <v>24</v>
      </c>
      <c r="AX649" s="60">
        <v>6</v>
      </c>
      <c r="AY649" s="4" t="s">
        <v>147</v>
      </c>
      <c r="AZ649" s="4" t="s">
        <v>336</v>
      </c>
      <c r="BA649" s="5" t="s">
        <v>79</v>
      </c>
      <c r="BB649" s="5" t="s">
        <v>79</v>
      </c>
      <c r="BC649" s="5" t="s">
        <v>79</v>
      </c>
      <c r="BD649" s="5" t="s">
        <v>328</v>
      </c>
      <c r="BE649" s="5" t="s">
        <v>335</v>
      </c>
      <c r="BF649" s="5" t="s">
        <v>79</v>
      </c>
      <c r="BG649" s="5" t="b">
        <v>0</v>
      </c>
    </row>
    <row r="650" spans="22:59" s="5" customFormat="1" ht="12.75">
      <c r="V650" s="12"/>
      <c r="W650" s="12"/>
      <c r="AO650" s="5">
        <v>641</v>
      </c>
      <c r="AP650" s="74" t="s">
        <v>338</v>
      </c>
      <c r="AQ650" s="14" t="s">
        <v>79</v>
      </c>
      <c r="AR650" s="15" t="s">
        <v>79</v>
      </c>
      <c r="AS650" s="15" t="s">
        <v>79</v>
      </c>
      <c r="AT650" s="14" t="s">
        <v>79</v>
      </c>
      <c r="AU650" s="17" t="s">
        <v>79</v>
      </c>
      <c r="AV650" s="56" t="s">
        <v>79</v>
      </c>
      <c r="AW650" s="39">
        <v>24</v>
      </c>
      <c r="AX650" s="39">
        <v>6</v>
      </c>
      <c r="AY650" s="4" t="s">
        <v>147</v>
      </c>
      <c r="AZ650" s="4" t="s">
        <v>336</v>
      </c>
      <c r="BA650" s="5" t="s">
        <v>79</v>
      </c>
      <c r="BB650" s="5" t="s">
        <v>79</v>
      </c>
      <c r="BC650" s="5" t="s">
        <v>79</v>
      </c>
      <c r="BD650" s="5" t="s">
        <v>328</v>
      </c>
      <c r="BE650" s="5" t="s">
        <v>94</v>
      </c>
      <c r="BF650" s="5" t="s">
        <v>79</v>
      </c>
      <c r="BG650" s="5" t="b">
        <v>0</v>
      </c>
    </row>
    <row r="651" spans="22:59" s="5" customFormat="1" ht="12.75">
      <c r="V651" s="12"/>
      <c r="W651" s="12"/>
      <c r="AO651" s="5">
        <v>642</v>
      </c>
      <c r="AP651" s="74" t="s">
        <v>339</v>
      </c>
      <c r="AQ651" s="14" t="s">
        <v>79</v>
      </c>
      <c r="AR651" s="15" t="s">
        <v>79</v>
      </c>
      <c r="AS651" s="15" t="s">
        <v>79</v>
      </c>
      <c r="AT651" s="14" t="s">
        <v>79</v>
      </c>
      <c r="AU651" s="17" t="s">
        <v>79</v>
      </c>
      <c r="AV651" s="56" t="s">
        <v>79</v>
      </c>
      <c r="AW651" s="39">
        <v>24</v>
      </c>
      <c r="AX651" s="39">
        <v>6</v>
      </c>
      <c r="AY651" s="4" t="s">
        <v>147</v>
      </c>
      <c r="AZ651" s="4" t="s">
        <v>336</v>
      </c>
      <c r="BA651" s="5" t="s">
        <v>79</v>
      </c>
      <c r="BB651" s="5" t="s">
        <v>79</v>
      </c>
      <c r="BC651" s="5" t="s">
        <v>79</v>
      </c>
      <c r="BD651" s="5" t="s">
        <v>328</v>
      </c>
      <c r="BE651" s="5" t="s">
        <v>94</v>
      </c>
      <c r="BF651" s="5" t="s">
        <v>79</v>
      </c>
      <c r="BG651" s="5" t="b">
        <v>0</v>
      </c>
    </row>
    <row r="652" spans="22:59" s="5" customFormat="1" ht="12.75">
      <c r="V652" s="12"/>
      <c r="W652" s="12"/>
      <c r="AO652" s="5">
        <v>643</v>
      </c>
      <c r="AP652" s="74" t="s">
        <v>340</v>
      </c>
      <c r="AQ652" s="14" t="s">
        <v>79</v>
      </c>
      <c r="AR652" s="15" t="s">
        <v>79</v>
      </c>
      <c r="AS652" s="15" t="s">
        <v>79</v>
      </c>
      <c r="AT652" s="14" t="s">
        <v>79</v>
      </c>
      <c r="AU652" s="17" t="s">
        <v>79</v>
      </c>
      <c r="AV652" s="56" t="s">
        <v>79</v>
      </c>
      <c r="AW652" s="39">
        <v>24</v>
      </c>
      <c r="AX652" s="39">
        <v>4</v>
      </c>
      <c r="AY652" s="4" t="s">
        <v>341</v>
      </c>
      <c r="AZ652" s="4">
        <v>80</v>
      </c>
      <c r="BA652" s="5" t="s">
        <v>79</v>
      </c>
      <c r="BB652" s="5" t="s">
        <v>79</v>
      </c>
      <c r="BC652" s="5" t="s">
        <v>79</v>
      </c>
      <c r="BD652" s="5" t="s">
        <v>328</v>
      </c>
      <c r="BE652" s="5" t="s">
        <v>342</v>
      </c>
      <c r="BF652" s="5" t="s">
        <v>79</v>
      </c>
      <c r="BG652" s="5" t="b">
        <v>0</v>
      </c>
    </row>
    <row r="653" spans="22:59" s="5" customFormat="1" ht="12.75">
      <c r="V653" s="12"/>
      <c r="W653" s="12"/>
      <c r="AO653" s="5">
        <v>644</v>
      </c>
      <c r="AP653" s="74" t="s">
        <v>343</v>
      </c>
      <c r="AQ653" s="14" t="s">
        <v>79</v>
      </c>
      <c r="AR653" s="17" t="s">
        <v>79</v>
      </c>
      <c r="AS653" s="17" t="s">
        <v>79</v>
      </c>
      <c r="AT653" s="14" t="s">
        <v>79</v>
      </c>
      <c r="AU653" s="17" t="s">
        <v>79</v>
      </c>
      <c r="AV653" s="56" t="s">
        <v>79</v>
      </c>
      <c r="AW653" s="39">
        <v>24</v>
      </c>
      <c r="AX653" s="39">
        <v>4</v>
      </c>
      <c r="AY653" s="4" t="s">
        <v>341</v>
      </c>
      <c r="AZ653" s="4">
        <v>80</v>
      </c>
      <c r="BA653" s="5">
        <v>1</v>
      </c>
      <c r="BB653" s="5" t="s">
        <v>79</v>
      </c>
      <c r="BC653" s="5" t="s">
        <v>79</v>
      </c>
      <c r="BD653" s="5" t="s">
        <v>328</v>
      </c>
      <c r="BE653" s="5" t="s">
        <v>342</v>
      </c>
      <c r="BF653" s="5" t="s">
        <v>79</v>
      </c>
      <c r="BG653" s="5" t="b">
        <v>0</v>
      </c>
    </row>
    <row r="654" spans="22:59" s="5" customFormat="1" ht="12.75">
      <c r="V654" s="12"/>
      <c r="W654" s="12"/>
      <c r="AO654" s="5">
        <v>645</v>
      </c>
      <c r="AP654" s="77" t="s">
        <v>344</v>
      </c>
      <c r="AQ654" s="14" t="s">
        <v>79</v>
      </c>
      <c r="AR654" s="15" t="s">
        <v>79</v>
      </c>
      <c r="AS654" s="15" t="s">
        <v>79</v>
      </c>
      <c r="AT654" s="16" t="s">
        <v>79</v>
      </c>
      <c r="AU654" s="15" t="s">
        <v>79</v>
      </c>
      <c r="AV654" s="17" t="s">
        <v>79</v>
      </c>
      <c r="AW654" s="17">
        <v>24</v>
      </c>
      <c r="AX654" s="17">
        <v>4</v>
      </c>
      <c r="AY654" s="4" t="s">
        <v>341</v>
      </c>
      <c r="AZ654" s="4">
        <v>80</v>
      </c>
      <c r="BA654" s="5">
        <v>1</v>
      </c>
      <c r="BB654" s="5" t="s">
        <v>79</v>
      </c>
      <c r="BC654" s="5" t="s">
        <v>79</v>
      </c>
      <c r="BD654" s="5" t="s">
        <v>328</v>
      </c>
      <c r="BE654" s="5" t="s">
        <v>342</v>
      </c>
      <c r="BF654" s="5" t="s">
        <v>79</v>
      </c>
      <c r="BG654" s="5" t="b">
        <v>0</v>
      </c>
    </row>
    <row r="655" spans="22:59" s="5" customFormat="1" ht="12.75">
      <c r="V655" s="12"/>
      <c r="W655" s="12"/>
      <c r="AO655" s="5">
        <v>646</v>
      </c>
      <c r="AP655" s="77" t="s">
        <v>345</v>
      </c>
      <c r="AQ655" s="14" t="s">
        <v>79</v>
      </c>
      <c r="AR655" s="15" t="s">
        <v>79</v>
      </c>
      <c r="AS655" s="15" t="s">
        <v>79</v>
      </c>
      <c r="AT655" s="16" t="s">
        <v>79</v>
      </c>
      <c r="AU655" s="15" t="s">
        <v>79</v>
      </c>
      <c r="AV655" s="17" t="s">
        <v>79</v>
      </c>
      <c r="AW655" s="17">
        <v>24</v>
      </c>
      <c r="AX655" s="17">
        <v>4</v>
      </c>
      <c r="AY655" s="4" t="s">
        <v>341</v>
      </c>
      <c r="AZ655" s="4">
        <v>80</v>
      </c>
      <c r="BA655" s="5">
        <v>1</v>
      </c>
      <c r="BB655" s="5" t="s">
        <v>79</v>
      </c>
      <c r="BC655" s="5" t="s">
        <v>79</v>
      </c>
      <c r="BD655" s="5" t="s">
        <v>328</v>
      </c>
      <c r="BE655" s="5" t="s">
        <v>342</v>
      </c>
      <c r="BF655" s="5" t="s">
        <v>79</v>
      </c>
      <c r="BG655" s="5" t="b">
        <v>0</v>
      </c>
    </row>
    <row r="656" spans="22:59" s="5" customFormat="1" ht="12.75">
      <c r="V656" s="12"/>
      <c r="W656" s="12"/>
      <c r="AO656" s="5">
        <v>647</v>
      </c>
      <c r="AP656" s="77" t="s">
        <v>345</v>
      </c>
      <c r="AQ656" s="14" t="s">
        <v>79</v>
      </c>
      <c r="AR656" s="15" t="s">
        <v>1696</v>
      </c>
      <c r="AS656" s="15" t="s">
        <v>79</v>
      </c>
      <c r="AT656" s="16" t="s">
        <v>79</v>
      </c>
      <c r="AU656" s="15" t="s">
        <v>79</v>
      </c>
      <c r="AV656" s="17" t="s">
        <v>1669</v>
      </c>
      <c r="AW656" s="17" t="s">
        <v>1678</v>
      </c>
      <c r="AX656" s="17" t="s">
        <v>1697</v>
      </c>
      <c r="AY656" s="63" t="s">
        <v>79</v>
      </c>
      <c r="AZ656" s="63" t="s">
        <v>1698</v>
      </c>
      <c r="BA656" s="64" t="s">
        <v>79</v>
      </c>
      <c r="BB656" s="64" t="s">
        <v>79</v>
      </c>
      <c r="BC656" s="64" t="s">
        <v>79</v>
      </c>
      <c r="BD656" s="64" t="s">
        <v>1673</v>
      </c>
      <c r="BE656" s="64" t="s">
        <v>79</v>
      </c>
      <c r="BF656" s="64" t="s">
        <v>79</v>
      </c>
      <c r="BG656" s="64" t="b">
        <v>1</v>
      </c>
    </row>
    <row r="657" spans="22:59" s="5" customFormat="1" ht="12.75">
      <c r="V657" s="12"/>
      <c r="W657" s="12"/>
      <c r="AO657" s="5">
        <v>648</v>
      </c>
      <c r="AP657" s="77" t="s">
        <v>346</v>
      </c>
      <c r="AQ657" s="14" t="s">
        <v>79</v>
      </c>
      <c r="AR657" s="15" t="s">
        <v>79</v>
      </c>
      <c r="AS657" s="15" t="s">
        <v>79</v>
      </c>
      <c r="AT657" s="16" t="s">
        <v>79</v>
      </c>
      <c r="AU657" s="15" t="s">
        <v>79</v>
      </c>
      <c r="AV657" s="17" t="s">
        <v>79</v>
      </c>
      <c r="AW657" s="17">
        <v>24</v>
      </c>
      <c r="AX657" s="62">
        <v>4</v>
      </c>
      <c r="AY657" s="4" t="s">
        <v>341</v>
      </c>
      <c r="AZ657" s="4">
        <v>80</v>
      </c>
      <c r="BA657" s="5">
        <v>1</v>
      </c>
      <c r="BB657" s="5" t="s">
        <v>79</v>
      </c>
      <c r="BC657" s="5" t="s">
        <v>79</v>
      </c>
      <c r="BD657" s="5" t="s">
        <v>328</v>
      </c>
      <c r="BE657" s="5" t="s">
        <v>342</v>
      </c>
      <c r="BF657" s="5" t="s">
        <v>79</v>
      </c>
      <c r="BG657" s="5" t="b">
        <v>0</v>
      </c>
    </row>
    <row r="658" spans="22:59" s="5" customFormat="1" ht="12.75">
      <c r="V658" s="12"/>
      <c r="W658" s="12"/>
      <c r="AO658" s="5">
        <v>649</v>
      </c>
      <c r="AP658" s="77" t="s">
        <v>342</v>
      </c>
      <c r="AQ658" s="14" t="s">
        <v>79</v>
      </c>
      <c r="AR658" s="15" t="s">
        <v>79</v>
      </c>
      <c r="AS658" s="15" t="s">
        <v>79</v>
      </c>
      <c r="AT658" s="16" t="s">
        <v>79</v>
      </c>
      <c r="AU658" s="15" t="s">
        <v>79</v>
      </c>
      <c r="AV658" s="17" t="s">
        <v>79</v>
      </c>
      <c r="AW658" s="17">
        <v>24</v>
      </c>
      <c r="AX658" s="62">
        <v>4</v>
      </c>
      <c r="AY658" s="4" t="s">
        <v>341</v>
      </c>
      <c r="AZ658" s="4">
        <v>80</v>
      </c>
      <c r="BA658" s="5">
        <v>1</v>
      </c>
      <c r="BB658" s="5" t="s">
        <v>79</v>
      </c>
      <c r="BC658" s="5" t="s">
        <v>79</v>
      </c>
      <c r="BD658" s="5" t="s">
        <v>328</v>
      </c>
      <c r="BE658" s="5" t="s">
        <v>342</v>
      </c>
      <c r="BF658" s="5" t="s">
        <v>79</v>
      </c>
      <c r="BG658" s="5" t="b">
        <v>0</v>
      </c>
    </row>
    <row r="659" spans="22:59" s="5" customFormat="1" ht="12.75">
      <c r="V659" s="12"/>
      <c r="W659" s="12"/>
      <c r="AO659" s="5">
        <v>650</v>
      </c>
      <c r="AP659" s="77" t="s">
        <v>342</v>
      </c>
      <c r="AQ659" s="14" t="s">
        <v>79</v>
      </c>
      <c r="AR659" s="15" t="s">
        <v>1696</v>
      </c>
      <c r="AS659" s="15" t="s">
        <v>79</v>
      </c>
      <c r="AT659" s="16" t="s">
        <v>79</v>
      </c>
      <c r="AU659" s="15" t="s">
        <v>79</v>
      </c>
      <c r="AV659" s="17" t="s">
        <v>1669</v>
      </c>
      <c r="AW659" s="17" t="s">
        <v>1678</v>
      </c>
      <c r="AX659" s="17" t="s">
        <v>1697</v>
      </c>
      <c r="AY659" s="63" t="s">
        <v>79</v>
      </c>
      <c r="AZ659" s="63" t="s">
        <v>1698</v>
      </c>
      <c r="BA659" s="64" t="s">
        <v>79</v>
      </c>
      <c r="BB659" s="64" t="s">
        <v>79</v>
      </c>
      <c r="BC659" s="64" t="s">
        <v>79</v>
      </c>
      <c r="BD659" s="64" t="s">
        <v>1673</v>
      </c>
      <c r="BE659" s="64" t="s">
        <v>79</v>
      </c>
      <c r="BF659" s="64" t="s">
        <v>79</v>
      </c>
      <c r="BG659" s="64" t="b">
        <v>1</v>
      </c>
    </row>
    <row r="660" spans="22:59" s="5" customFormat="1" ht="12.75">
      <c r="V660" s="12"/>
      <c r="W660" s="12"/>
      <c r="AO660" s="5">
        <v>651</v>
      </c>
      <c r="AP660" s="77" t="s">
        <v>347</v>
      </c>
      <c r="AQ660" s="14" t="s">
        <v>79</v>
      </c>
      <c r="AR660" s="15" t="s">
        <v>79</v>
      </c>
      <c r="AS660" s="15" t="s">
        <v>79</v>
      </c>
      <c r="AT660" s="16" t="s">
        <v>79</v>
      </c>
      <c r="AU660" s="15" t="s">
        <v>79</v>
      </c>
      <c r="AV660" s="17" t="s">
        <v>79</v>
      </c>
      <c r="AW660" s="17">
        <v>24</v>
      </c>
      <c r="AX660" s="62">
        <v>4</v>
      </c>
      <c r="AY660" s="4" t="s">
        <v>341</v>
      </c>
      <c r="AZ660" s="4">
        <v>80</v>
      </c>
      <c r="BA660" s="5">
        <v>1</v>
      </c>
      <c r="BB660" s="5" t="s">
        <v>79</v>
      </c>
      <c r="BC660" s="5" t="s">
        <v>79</v>
      </c>
      <c r="BD660" s="5" t="s">
        <v>328</v>
      </c>
      <c r="BE660" s="5" t="s">
        <v>342</v>
      </c>
      <c r="BF660" s="5" t="s">
        <v>79</v>
      </c>
      <c r="BG660" s="5" t="b">
        <v>0</v>
      </c>
    </row>
    <row r="661" spans="22:59" s="5" customFormat="1" ht="12.75">
      <c r="V661" s="12"/>
      <c r="W661" s="12"/>
      <c r="AO661" s="5">
        <v>652</v>
      </c>
      <c r="AP661" s="77" t="s">
        <v>348</v>
      </c>
      <c r="AQ661" s="14" t="s">
        <v>79</v>
      </c>
      <c r="AR661" s="15" t="s">
        <v>79</v>
      </c>
      <c r="AS661" s="15" t="s">
        <v>79</v>
      </c>
      <c r="AT661" s="16" t="s">
        <v>79</v>
      </c>
      <c r="AU661" s="15" t="s">
        <v>79</v>
      </c>
      <c r="AV661" s="17" t="s">
        <v>79</v>
      </c>
      <c r="AW661" s="17">
        <v>24</v>
      </c>
      <c r="AX661" s="17">
        <v>20</v>
      </c>
      <c r="AY661" s="4" t="s">
        <v>341</v>
      </c>
      <c r="AZ661" s="4">
        <v>30</v>
      </c>
      <c r="BA661" s="5">
        <v>1</v>
      </c>
      <c r="BB661" s="5" t="s">
        <v>79</v>
      </c>
      <c r="BC661" s="5" t="s">
        <v>79</v>
      </c>
      <c r="BD661" s="5" t="s">
        <v>328</v>
      </c>
      <c r="BE661" s="5" t="s">
        <v>86</v>
      </c>
      <c r="BF661" s="5" t="s">
        <v>79</v>
      </c>
      <c r="BG661" s="5" t="b">
        <v>0</v>
      </c>
    </row>
    <row r="662" spans="22:59" s="5" customFormat="1" ht="12.75">
      <c r="V662" s="12"/>
      <c r="W662" s="12"/>
      <c r="AO662" s="5">
        <v>653</v>
      </c>
      <c r="AP662" s="77" t="s">
        <v>349</v>
      </c>
      <c r="AQ662" s="14" t="s">
        <v>79</v>
      </c>
      <c r="AR662" s="15" t="s">
        <v>79</v>
      </c>
      <c r="AS662" s="15" t="s">
        <v>79</v>
      </c>
      <c r="AT662" s="16" t="s">
        <v>79</v>
      </c>
      <c r="AU662" s="15" t="s">
        <v>79</v>
      </c>
      <c r="AV662" s="17" t="s">
        <v>79</v>
      </c>
      <c r="AW662" s="17">
        <v>24</v>
      </c>
      <c r="AX662" s="17">
        <v>20</v>
      </c>
      <c r="AY662" s="4" t="s">
        <v>295</v>
      </c>
      <c r="AZ662" s="4">
        <v>30</v>
      </c>
      <c r="BA662" s="5">
        <v>1</v>
      </c>
      <c r="BB662" s="5" t="s">
        <v>79</v>
      </c>
      <c r="BC662" s="5" t="s">
        <v>79</v>
      </c>
      <c r="BD662" s="5" t="s">
        <v>328</v>
      </c>
      <c r="BE662" s="5" t="s">
        <v>86</v>
      </c>
      <c r="BF662" s="5" t="s">
        <v>79</v>
      </c>
      <c r="BG662" s="5" t="b">
        <v>0</v>
      </c>
    </row>
    <row r="663" spans="22:59" s="5" customFormat="1" ht="12.75">
      <c r="V663" s="12"/>
      <c r="W663" s="12"/>
      <c r="AO663" s="5">
        <v>654</v>
      </c>
      <c r="AP663" s="77" t="s">
        <v>350</v>
      </c>
      <c r="AQ663" s="14" t="s">
        <v>79</v>
      </c>
      <c r="AR663" s="15" t="s">
        <v>79</v>
      </c>
      <c r="AS663" s="15" t="s">
        <v>79</v>
      </c>
      <c r="AT663" s="16" t="s">
        <v>79</v>
      </c>
      <c r="AU663" s="15" t="s">
        <v>79</v>
      </c>
      <c r="AV663" s="17" t="s">
        <v>79</v>
      </c>
      <c r="AW663" s="17">
        <v>24</v>
      </c>
      <c r="AX663" s="17">
        <v>20</v>
      </c>
      <c r="AY663" s="4" t="s">
        <v>295</v>
      </c>
      <c r="AZ663" s="4">
        <v>50</v>
      </c>
      <c r="BA663" s="5">
        <v>1</v>
      </c>
      <c r="BB663" s="5" t="s">
        <v>79</v>
      </c>
      <c r="BC663" s="5" t="s">
        <v>79</v>
      </c>
      <c r="BD663" s="5" t="s">
        <v>328</v>
      </c>
      <c r="BE663" s="5" t="s">
        <v>86</v>
      </c>
      <c r="BF663" s="5" t="s">
        <v>79</v>
      </c>
      <c r="BG663" s="5" t="b">
        <v>0</v>
      </c>
    </row>
    <row r="664" spans="22:59" s="5" customFormat="1" ht="12.75">
      <c r="V664" s="12"/>
      <c r="W664" s="12"/>
      <c r="AO664" s="5">
        <v>655</v>
      </c>
      <c r="AP664" s="77" t="s">
        <v>351</v>
      </c>
      <c r="AQ664" s="14" t="s">
        <v>79</v>
      </c>
      <c r="AR664" s="15" t="s">
        <v>79</v>
      </c>
      <c r="AS664" s="15" t="s">
        <v>79</v>
      </c>
      <c r="AT664" s="16" t="s">
        <v>79</v>
      </c>
      <c r="AU664" s="15" t="s">
        <v>79</v>
      </c>
      <c r="AV664" s="17" t="s">
        <v>79</v>
      </c>
      <c r="AW664" s="17">
        <v>24</v>
      </c>
      <c r="AX664" s="17">
        <v>20</v>
      </c>
      <c r="AY664" s="4" t="s">
        <v>295</v>
      </c>
      <c r="AZ664" s="4">
        <v>30</v>
      </c>
      <c r="BA664" s="5">
        <v>1</v>
      </c>
      <c r="BB664" s="5" t="s">
        <v>79</v>
      </c>
      <c r="BC664" s="5" t="s">
        <v>79</v>
      </c>
      <c r="BD664" s="5" t="s">
        <v>328</v>
      </c>
      <c r="BE664" s="5" t="s">
        <v>86</v>
      </c>
      <c r="BF664" s="5" t="s">
        <v>79</v>
      </c>
      <c r="BG664" s="5" t="b">
        <v>0</v>
      </c>
    </row>
    <row r="665" spans="22:59" s="5" customFormat="1" ht="12.75">
      <c r="V665" s="12"/>
      <c r="W665" s="12"/>
      <c r="AO665" s="5">
        <v>656</v>
      </c>
      <c r="AP665" s="77" t="s">
        <v>351</v>
      </c>
      <c r="AQ665" s="14" t="s">
        <v>79</v>
      </c>
      <c r="AR665" s="15" t="s">
        <v>79</v>
      </c>
      <c r="AS665" s="15" t="s">
        <v>79</v>
      </c>
      <c r="AT665" s="16" t="s">
        <v>79</v>
      </c>
      <c r="AU665" s="15" t="s">
        <v>79</v>
      </c>
      <c r="AV665" s="17" t="s">
        <v>1669</v>
      </c>
      <c r="AW665" s="17" t="s">
        <v>79</v>
      </c>
      <c r="AX665" s="17" t="s">
        <v>1670</v>
      </c>
      <c r="AY665" s="63" t="s">
        <v>1671</v>
      </c>
      <c r="AZ665" s="63" t="s">
        <v>1672</v>
      </c>
      <c r="BA665" s="64" t="s">
        <v>79</v>
      </c>
      <c r="BB665" s="64" t="s">
        <v>79</v>
      </c>
      <c r="BC665" s="64" t="s">
        <v>79</v>
      </c>
      <c r="BD665" s="64" t="s">
        <v>1673</v>
      </c>
      <c r="BE665" s="64" t="s">
        <v>79</v>
      </c>
      <c r="BF665" s="64" t="s">
        <v>79</v>
      </c>
      <c r="BG665" s="64" t="b">
        <v>1</v>
      </c>
    </row>
    <row r="666" spans="22:59" s="5" customFormat="1" ht="12.75">
      <c r="V666" s="12"/>
      <c r="W666" s="12"/>
      <c r="AO666" s="5">
        <v>657</v>
      </c>
      <c r="AP666" s="77" t="s">
        <v>86</v>
      </c>
      <c r="AQ666" s="14" t="s">
        <v>79</v>
      </c>
      <c r="AR666" s="15" t="s">
        <v>79</v>
      </c>
      <c r="AS666" s="15" t="s">
        <v>79</v>
      </c>
      <c r="AT666" s="16" t="s">
        <v>79</v>
      </c>
      <c r="AU666" s="15" t="s">
        <v>79</v>
      </c>
      <c r="AV666" s="17" t="s">
        <v>79</v>
      </c>
      <c r="AW666" s="17">
        <v>24</v>
      </c>
      <c r="AX666" s="17">
        <v>20</v>
      </c>
      <c r="AY666" s="4" t="s">
        <v>295</v>
      </c>
      <c r="AZ666" s="4">
        <v>30</v>
      </c>
      <c r="BA666" s="5">
        <v>1</v>
      </c>
      <c r="BB666" s="5" t="s">
        <v>79</v>
      </c>
      <c r="BC666" s="5" t="s">
        <v>79</v>
      </c>
      <c r="BD666" s="5" t="s">
        <v>328</v>
      </c>
      <c r="BE666" s="5" t="s">
        <v>86</v>
      </c>
      <c r="BF666" s="5" t="s">
        <v>79</v>
      </c>
      <c r="BG666" s="5" t="b">
        <v>0</v>
      </c>
    </row>
    <row r="667" spans="22:59" s="5" customFormat="1" ht="12.75">
      <c r="V667" s="12"/>
      <c r="W667" s="12"/>
      <c r="AO667" s="5">
        <v>658</v>
      </c>
      <c r="AP667" s="77" t="s">
        <v>86</v>
      </c>
      <c r="AQ667" s="14" t="s">
        <v>79</v>
      </c>
      <c r="AR667" s="15" t="s">
        <v>79</v>
      </c>
      <c r="AS667" s="15" t="s">
        <v>79</v>
      </c>
      <c r="AT667" s="16" t="s">
        <v>79</v>
      </c>
      <c r="AU667" s="15" t="s">
        <v>79</v>
      </c>
      <c r="AV667" s="17" t="s">
        <v>1669</v>
      </c>
      <c r="AW667" s="17" t="s">
        <v>1678</v>
      </c>
      <c r="AX667" s="17" t="s">
        <v>1670</v>
      </c>
      <c r="AY667" s="63" t="s">
        <v>1671</v>
      </c>
      <c r="AZ667" s="63" t="s">
        <v>1672</v>
      </c>
      <c r="BA667" s="64" t="s">
        <v>79</v>
      </c>
      <c r="BB667" s="64" t="s">
        <v>79</v>
      </c>
      <c r="BC667" s="64" t="s">
        <v>79</v>
      </c>
      <c r="BD667" s="64" t="s">
        <v>1673</v>
      </c>
      <c r="BE667" s="64" t="s">
        <v>79</v>
      </c>
      <c r="BF667" s="64" t="s">
        <v>79</v>
      </c>
      <c r="BG667" s="64" t="b">
        <v>1</v>
      </c>
    </row>
    <row r="668" spans="22:59" s="5" customFormat="1" ht="12.75">
      <c r="V668" s="12"/>
      <c r="W668" s="12"/>
      <c r="AO668" s="5">
        <v>659</v>
      </c>
      <c r="AP668" s="77" t="s">
        <v>352</v>
      </c>
      <c r="AQ668" s="14" t="s">
        <v>79</v>
      </c>
      <c r="AR668" s="15" t="s">
        <v>79</v>
      </c>
      <c r="AS668" s="15" t="s">
        <v>79</v>
      </c>
      <c r="AT668" s="16" t="s">
        <v>79</v>
      </c>
      <c r="AU668" s="15" t="s">
        <v>79</v>
      </c>
      <c r="AV668" s="17" t="s">
        <v>79</v>
      </c>
      <c r="AW668" s="17">
        <v>24</v>
      </c>
      <c r="AX668" s="17">
        <v>20</v>
      </c>
      <c r="AY668" s="4" t="s">
        <v>295</v>
      </c>
      <c r="AZ668" s="4">
        <v>50</v>
      </c>
      <c r="BA668" s="5">
        <v>1</v>
      </c>
      <c r="BB668" s="5" t="s">
        <v>79</v>
      </c>
      <c r="BC668" s="5" t="s">
        <v>79</v>
      </c>
      <c r="BD668" s="5" t="s">
        <v>328</v>
      </c>
      <c r="BE668" s="5" t="s">
        <v>86</v>
      </c>
      <c r="BF668" s="5" t="s">
        <v>79</v>
      </c>
      <c r="BG668" s="5" t="b">
        <v>0</v>
      </c>
    </row>
    <row r="669" spans="22:59" s="5" customFormat="1" ht="12.75">
      <c r="V669" s="12"/>
      <c r="W669" s="12"/>
      <c r="AO669" s="5">
        <v>660</v>
      </c>
      <c r="AP669" s="77" t="s">
        <v>353</v>
      </c>
      <c r="AQ669" s="14" t="s">
        <v>79</v>
      </c>
      <c r="AR669" s="15" t="s">
        <v>79</v>
      </c>
      <c r="AS669" s="15" t="s">
        <v>79</v>
      </c>
      <c r="AT669" s="16" t="s">
        <v>79</v>
      </c>
      <c r="AU669" s="15" t="s">
        <v>79</v>
      </c>
      <c r="AV669" s="17" t="s">
        <v>79</v>
      </c>
      <c r="AW669" s="17">
        <v>24</v>
      </c>
      <c r="AX669" s="17">
        <v>20</v>
      </c>
      <c r="AY669" s="4" t="s">
        <v>295</v>
      </c>
      <c r="AZ669" s="4">
        <v>30</v>
      </c>
      <c r="BA669" s="5">
        <v>1</v>
      </c>
      <c r="BB669" s="5" t="s">
        <v>79</v>
      </c>
      <c r="BC669" s="5" t="s">
        <v>79</v>
      </c>
      <c r="BD669" s="5" t="s">
        <v>328</v>
      </c>
      <c r="BE669" s="5" t="s">
        <v>86</v>
      </c>
      <c r="BF669" s="5" t="s">
        <v>79</v>
      </c>
      <c r="BG669" s="5" t="b">
        <v>0</v>
      </c>
    </row>
    <row r="670" spans="22:59" s="5" customFormat="1" ht="12.75">
      <c r="V670" s="12"/>
      <c r="W670" s="12"/>
      <c r="AO670" s="5">
        <v>661</v>
      </c>
      <c r="AP670" s="77" t="s">
        <v>354</v>
      </c>
      <c r="AQ670" s="14" t="s">
        <v>79</v>
      </c>
      <c r="AR670" s="15" t="s">
        <v>79</v>
      </c>
      <c r="AS670" s="15" t="s">
        <v>79</v>
      </c>
      <c r="AT670" s="16" t="s">
        <v>79</v>
      </c>
      <c r="AU670" s="15" t="s">
        <v>79</v>
      </c>
      <c r="AV670" s="17" t="s">
        <v>79</v>
      </c>
      <c r="AW670" s="17">
        <v>24</v>
      </c>
      <c r="AX670" s="17">
        <v>20</v>
      </c>
      <c r="AY670" s="4" t="s">
        <v>295</v>
      </c>
      <c r="AZ670" s="4">
        <v>30</v>
      </c>
      <c r="BA670" s="5">
        <v>1</v>
      </c>
      <c r="BB670" s="5" t="s">
        <v>79</v>
      </c>
      <c r="BC670" s="5" t="s">
        <v>79</v>
      </c>
      <c r="BD670" s="5" t="s">
        <v>328</v>
      </c>
      <c r="BE670" s="5" t="s">
        <v>86</v>
      </c>
      <c r="BF670" s="5" t="s">
        <v>79</v>
      </c>
      <c r="BG670" s="5" t="b">
        <v>0</v>
      </c>
    </row>
    <row r="671" spans="22:59" s="5" customFormat="1" ht="12.75">
      <c r="V671" s="12"/>
      <c r="W671" s="12"/>
      <c r="AO671" s="5">
        <v>662</v>
      </c>
      <c r="AP671" s="77" t="s">
        <v>355</v>
      </c>
      <c r="AQ671" s="14" t="s">
        <v>79</v>
      </c>
      <c r="AR671" s="15" t="s">
        <v>79</v>
      </c>
      <c r="AS671" s="15" t="s">
        <v>79</v>
      </c>
      <c r="AT671" s="16" t="s">
        <v>79</v>
      </c>
      <c r="AU671" s="15" t="s">
        <v>79</v>
      </c>
      <c r="AV671" s="17" t="s">
        <v>79</v>
      </c>
      <c r="AW671" s="17">
        <v>24</v>
      </c>
      <c r="AX671" s="17">
        <v>15</v>
      </c>
      <c r="AY671" s="4" t="s">
        <v>295</v>
      </c>
      <c r="AZ671" s="4">
        <v>25</v>
      </c>
      <c r="BA671" s="5">
        <v>1</v>
      </c>
      <c r="BB671" s="5" t="s">
        <v>79</v>
      </c>
      <c r="BC671" s="5" t="s">
        <v>79</v>
      </c>
      <c r="BD671" s="5" t="s">
        <v>328</v>
      </c>
      <c r="BE671" s="5" t="s">
        <v>356</v>
      </c>
      <c r="BF671" s="5" t="s">
        <v>79</v>
      </c>
      <c r="BG671" s="5" t="b">
        <v>0</v>
      </c>
    </row>
    <row r="672" spans="22:59" s="5" customFormat="1" ht="12.75">
      <c r="V672" s="12"/>
      <c r="W672" s="12"/>
      <c r="AO672" s="5">
        <v>663</v>
      </c>
      <c r="AP672" s="77" t="s">
        <v>357</v>
      </c>
      <c r="AQ672" s="14" t="s">
        <v>79</v>
      </c>
      <c r="AR672" s="15" t="s">
        <v>79</v>
      </c>
      <c r="AS672" s="15" t="s">
        <v>79</v>
      </c>
      <c r="AT672" s="16" t="s">
        <v>79</v>
      </c>
      <c r="AU672" s="15" t="s">
        <v>79</v>
      </c>
      <c r="AV672" s="17" t="s">
        <v>79</v>
      </c>
      <c r="AW672" s="17">
        <v>24</v>
      </c>
      <c r="AX672" s="17">
        <v>15</v>
      </c>
      <c r="AY672" s="4" t="s">
        <v>295</v>
      </c>
      <c r="AZ672" s="4">
        <v>25</v>
      </c>
      <c r="BA672" s="5">
        <v>1</v>
      </c>
      <c r="BB672" s="5" t="s">
        <v>79</v>
      </c>
      <c r="BC672" s="5" t="s">
        <v>79</v>
      </c>
      <c r="BD672" s="5" t="s">
        <v>328</v>
      </c>
      <c r="BE672" s="5" t="s">
        <v>356</v>
      </c>
      <c r="BF672" s="5" t="s">
        <v>79</v>
      </c>
      <c r="BG672" s="5" t="b">
        <v>0</v>
      </c>
    </row>
    <row r="673" spans="22:59" s="5" customFormat="1" ht="12.75">
      <c r="V673" s="12"/>
      <c r="W673" s="12"/>
      <c r="AO673" s="5">
        <v>664</v>
      </c>
      <c r="AP673" s="77" t="s">
        <v>358</v>
      </c>
      <c r="AQ673" s="14" t="s">
        <v>79</v>
      </c>
      <c r="AR673" s="15" t="s">
        <v>79</v>
      </c>
      <c r="AS673" s="15" t="s">
        <v>79</v>
      </c>
      <c r="AT673" s="16" t="s">
        <v>79</v>
      </c>
      <c r="AU673" s="15" t="s">
        <v>79</v>
      </c>
      <c r="AV673" s="17" t="s">
        <v>79</v>
      </c>
      <c r="AW673" s="17">
        <v>24</v>
      </c>
      <c r="AX673" s="17">
        <v>15</v>
      </c>
      <c r="AY673" s="4" t="s">
        <v>295</v>
      </c>
      <c r="AZ673" s="4">
        <v>25</v>
      </c>
      <c r="BA673" s="5">
        <v>1</v>
      </c>
      <c r="BB673" s="5" t="s">
        <v>79</v>
      </c>
      <c r="BC673" s="5" t="s">
        <v>79</v>
      </c>
      <c r="BD673" s="5" t="s">
        <v>328</v>
      </c>
      <c r="BE673" s="5" t="s">
        <v>356</v>
      </c>
      <c r="BF673" s="5" t="s">
        <v>79</v>
      </c>
      <c r="BG673" s="5" t="b">
        <v>0</v>
      </c>
    </row>
    <row r="674" spans="22:59" s="5" customFormat="1" ht="12.75">
      <c r="V674" s="12"/>
      <c r="W674" s="12"/>
      <c r="AO674" s="5">
        <v>665</v>
      </c>
      <c r="AP674" s="77" t="s">
        <v>358</v>
      </c>
      <c r="AQ674" s="14" t="s">
        <v>79</v>
      </c>
      <c r="AR674" s="15" t="s">
        <v>79</v>
      </c>
      <c r="AS674" s="15" t="s">
        <v>79</v>
      </c>
      <c r="AT674" s="16" t="s">
        <v>79</v>
      </c>
      <c r="AU674" s="15" t="s">
        <v>79</v>
      </c>
      <c r="AV674" s="17" t="s">
        <v>1669</v>
      </c>
      <c r="AW674" s="17" t="s">
        <v>79</v>
      </c>
      <c r="AX674" s="17" t="s">
        <v>1699</v>
      </c>
      <c r="AY674" s="63" t="s">
        <v>1671</v>
      </c>
      <c r="AZ674" s="63" t="s">
        <v>1700</v>
      </c>
      <c r="BA674" s="64" t="s">
        <v>79</v>
      </c>
      <c r="BB674" s="64" t="s">
        <v>79</v>
      </c>
      <c r="BC674" s="64" t="s">
        <v>79</v>
      </c>
      <c r="BD674" s="64" t="s">
        <v>1673</v>
      </c>
      <c r="BE674" s="64" t="s">
        <v>79</v>
      </c>
      <c r="BF674" s="64" t="s">
        <v>79</v>
      </c>
      <c r="BG674" s="64" t="b">
        <v>1</v>
      </c>
    </row>
    <row r="675" spans="22:59" s="5" customFormat="1" ht="12.75">
      <c r="V675" s="12"/>
      <c r="W675" s="12"/>
      <c r="AO675" s="5">
        <v>666</v>
      </c>
      <c r="AP675" s="77" t="s">
        <v>356</v>
      </c>
      <c r="AQ675" s="14" t="s">
        <v>79</v>
      </c>
      <c r="AR675" s="15" t="s">
        <v>79</v>
      </c>
      <c r="AS675" s="15" t="s">
        <v>79</v>
      </c>
      <c r="AT675" s="16" t="s">
        <v>79</v>
      </c>
      <c r="AU675" s="15" t="s">
        <v>79</v>
      </c>
      <c r="AV675" s="17" t="s">
        <v>79</v>
      </c>
      <c r="AW675" s="17">
        <v>24</v>
      </c>
      <c r="AX675" s="17">
        <v>15</v>
      </c>
      <c r="AY675" s="4" t="s">
        <v>295</v>
      </c>
      <c r="AZ675" s="4">
        <v>25</v>
      </c>
      <c r="BA675" s="5">
        <v>1</v>
      </c>
      <c r="BB675" s="5" t="s">
        <v>79</v>
      </c>
      <c r="BC675" s="5" t="s">
        <v>79</v>
      </c>
      <c r="BD675" s="5" t="s">
        <v>328</v>
      </c>
      <c r="BE675" s="5" t="s">
        <v>356</v>
      </c>
      <c r="BF675" s="5" t="s">
        <v>79</v>
      </c>
      <c r="BG675" s="5" t="b">
        <v>0</v>
      </c>
    </row>
    <row r="676" spans="22:59" s="5" customFormat="1" ht="12.75">
      <c r="V676" s="12"/>
      <c r="W676" s="12"/>
      <c r="AO676" s="5">
        <v>667</v>
      </c>
      <c r="AP676" s="77" t="s">
        <v>356</v>
      </c>
      <c r="AQ676" s="14" t="s">
        <v>79</v>
      </c>
      <c r="AR676" s="15" t="s">
        <v>79</v>
      </c>
      <c r="AS676" s="15" t="s">
        <v>79</v>
      </c>
      <c r="AT676" s="16" t="s">
        <v>79</v>
      </c>
      <c r="AU676" s="15" t="s">
        <v>79</v>
      </c>
      <c r="AV676" s="17" t="s">
        <v>1669</v>
      </c>
      <c r="AW676" s="17" t="s">
        <v>1678</v>
      </c>
      <c r="AX676" s="17" t="s">
        <v>1699</v>
      </c>
      <c r="AY676" s="63" t="s">
        <v>1671</v>
      </c>
      <c r="AZ676" s="63" t="s">
        <v>1700</v>
      </c>
      <c r="BA676" s="64" t="s">
        <v>79</v>
      </c>
      <c r="BB676" s="64" t="s">
        <v>79</v>
      </c>
      <c r="BC676" s="64" t="s">
        <v>79</v>
      </c>
      <c r="BD676" s="64" t="s">
        <v>1673</v>
      </c>
      <c r="BE676" s="64" t="s">
        <v>79</v>
      </c>
      <c r="BF676" s="64" t="s">
        <v>79</v>
      </c>
      <c r="BG676" s="64" t="b">
        <v>1</v>
      </c>
    </row>
    <row r="677" spans="22:59" s="5" customFormat="1" ht="12.75">
      <c r="V677" s="12"/>
      <c r="W677" s="12"/>
      <c r="AO677" s="5">
        <v>668</v>
      </c>
      <c r="AP677" s="77" t="s">
        <v>359</v>
      </c>
      <c r="AQ677" s="14" t="s">
        <v>79</v>
      </c>
      <c r="AR677" s="15" t="s">
        <v>79</v>
      </c>
      <c r="AS677" s="15" t="s">
        <v>79</v>
      </c>
      <c r="AT677" s="16" t="s">
        <v>79</v>
      </c>
      <c r="AU677" s="15" t="s">
        <v>79</v>
      </c>
      <c r="AV677" s="17" t="s">
        <v>79</v>
      </c>
      <c r="AW677" s="17">
        <v>24</v>
      </c>
      <c r="AX677" s="17">
        <v>15</v>
      </c>
      <c r="AY677" s="4" t="s">
        <v>295</v>
      </c>
      <c r="AZ677" s="4">
        <v>25</v>
      </c>
      <c r="BA677" s="5">
        <v>1</v>
      </c>
      <c r="BB677" s="5" t="s">
        <v>79</v>
      </c>
      <c r="BC677" s="5" t="s">
        <v>79</v>
      </c>
      <c r="BD677" s="5" t="s">
        <v>328</v>
      </c>
      <c r="BE677" s="5" t="s">
        <v>356</v>
      </c>
      <c r="BF677" s="5" t="s">
        <v>79</v>
      </c>
      <c r="BG677" s="5" t="b">
        <v>0</v>
      </c>
    </row>
    <row r="678" spans="22:59" s="5" customFormat="1" ht="12.75">
      <c r="V678" s="12"/>
      <c r="W678" s="12"/>
      <c r="AO678" s="5">
        <v>669</v>
      </c>
      <c r="AP678" s="77" t="s">
        <v>139</v>
      </c>
      <c r="AQ678" s="14" t="s">
        <v>79</v>
      </c>
      <c r="AR678" s="15" t="s">
        <v>79</v>
      </c>
      <c r="AS678" s="15" t="s">
        <v>79</v>
      </c>
      <c r="AT678" s="16" t="s">
        <v>79</v>
      </c>
      <c r="AU678" s="15" t="s">
        <v>79</v>
      </c>
      <c r="AV678" s="17" t="s">
        <v>79</v>
      </c>
      <c r="AW678" s="17">
        <v>24</v>
      </c>
      <c r="AX678" s="17">
        <v>25</v>
      </c>
      <c r="AY678" s="4" t="s">
        <v>147</v>
      </c>
      <c r="AZ678" s="4">
        <v>90</v>
      </c>
      <c r="BA678" s="5" t="s">
        <v>79</v>
      </c>
      <c r="BB678" s="5" t="s">
        <v>79</v>
      </c>
      <c r="BC678" s="5" t="s">
        <v>79</v>
      </c>
      <c r="BD678" s="5" t="s">
        <v>81</v>
      </c>
      <c r="BE678" s="5" t="s">
        <v>139</v>
      </c>
      <c r="BF678" s="5" t="s">
        <v>79</v>
      </c>
      <c r="BG678" s="5" t="b">
        <v>0</v>
      </c>
    </row>
    <row r="679" spans="22:59" s="5" customFormat="1" ht="12.75">
      <c r="V679" s="12"/>
      <c r="W679" s="12"/>
      <c r="AO679" s="5">
        <v>670</v>
      </c>
      <c r="AP679" s="77" t="s">
        <v>139</v>
      </c>
      <c r="AQ679" s="14" t="s">
        <v>79</v>
      </c>
      <c r="AR679" s="15" t="s">
        <v>79</v>
      </c>
      <c r="AS679" s="15" t="s">
        <v>79</v>
      </c>
      <c r="AT679" s="16" t="s">
        <v>79</v>
      </c>
      <c r="AU679" s="15" t="s">
        <v>79</v>
      </c>
      <c r="AV679" s="17" t="s">
        <v>79</v>
      </c>
      <c r="AW679" s="17" t="s">
        <v>1678</v>
      </c>
      <c r="AX679" s="17" t="s">
        <v>1684</v>
      </c>
      <c r="AY679" s="63" t="s">
        <v>1685</v>
      </c>
      <c r="AZ679" s="63" t="s">
        <v>1693</v>
      </c>
      <c r="BA679" s="64" t="s">
        <v>79</v>
      </c>
      <c r="BB679" s="64" t="s">
        <v>79</v>
      </c>
      <c r="BC679" s="64" t="s">
        <v>79</v>
      </c>
      <c r="BD679" s="64" t="s">
        <v>1701</v>
      </c>
      <c r="BE679" s="64" t="s">
        <v>79</v>
      </c>
      <c r="BF679" s="64" t="s">
        <v>79</v>
      </c>
      <c r="BG679" s="64" t="b">
        <v>1</v>
      </c>
    </row>
    <row r="680" spans="22:59" s="5" customFormat="1" ht="12.75">
      <c r="V680" s="12"/>
      <c r="W680" s="12"/>
      <c r="AO680" s="5">
        <v>671</v>
      </c>
      <c r="AP680" s="77" t="s">
        <v>360</v>
      </c>
      <c r="AQ680" s="14" t="s">
        <v>79</v>
      </c>
      <c r="AR680" s="15" t="s">
        <v>79</v>
      </c>
      <c r="AS680" s="15" t="s">
        <v>79</v>
      </c>
      <c r="AT680" s="16" t="s">
        <v>79</v>
      </c>
      <c r="AU680" s="15" t="s">
        <v>79</v>
      </c>
      <c r="AV680" s="17" t="s">
        <v>79</v>
      </c>
      <c r="AW680" s="17">
        <v>24</v>
      </c>
      <c r="AX680" s="17">
        <v>25</v>
      </c>
      <c r="AY680" s="4" t="s">
        <v>147</v>
      </c>
      <c r="AZ680" s="4">
        <v>90</v>
      </c>
      <c r="BA680" s="5" t="s">
        <v>79</v>
      </c>
      <c r="BB680" s="5" t="s">
        <v>79</v>
      </c>
      <c r="BC680" s="5" t="s">
        <v>79</v>
      </c>
      <c r="BD680" s="5" t="s">
        <v>81</v>
      </c>
      <c r="BE680" s="5" t="s">
        <v>139</v>
      </c>
      <c r="BF680" s="5" t="s">
        <v>79</v>
      </c>
      <c r="BG680" s="5" t="b">
        <v>0</v>
      </c>
    </row>
    <row r="681" spans="22:59" s="5" customFormat="1" ht="12.75">
      <c r="V681" s="12"/>
      <c r="W681" s="12"/>
      <c r="AO681" s="5">
        <v>672</v>
      </c>
      <c r="AP681" s="77" t="s">
        <v>361</v>
      </c>
      <c r="AQ681" s="14" t="s">
        <v>79</v>
      </c>
      <c r="AR681" s="15" t="s">
        <v>79</v>
      </c>
      <c r="AS681" s="15" t="s">
        <v>79</v>
      </c>
      <c r="AT681" s="16" t="s">
        <v>79</v>
      </c>
      <c r="AU681" s="15" t="s">
        <v>79</v>
      </c>
      <c r="AV681" s="17" t="s">
        <v>79</v>
      </c>
      <c r="AW681" s="17">
        <v>24</v>
      </c>
      <c r="AX681" s="17">
        <v>25</v>
      </c>
      <c r="AY681" s="4" t="s">
        <v>147</v>
      </c>
      <c r="AZ681" s="4">
        <v>90</v>
      </c>
      <c r="BA681" s="5" t="s">
        <v>79</v>
      </c>
      <c r="BB681" s="5" t="s">
        <v>79</v>
      </c>
      <c r="BC681" s="5" t="s">
        <v>79</v>
      </c>
      <c r="BD681" s="5" t="s">
        <v>81</v>
      </c>
      <c r="BE681" s="5" t="s">
        <v>94</v>
      </c>
      <c r="BF681" s="5" t="s">
        <v>79</v>
      </c>
      <c r="BG681" s="5" t="b">
        <v>0</v>
      </c>
    </row>
    <row r="682" spans="22:59" s="5" customFormat="1" ht="12.75">
      <c r="V682" s="12"/>
      <c r="W682" s="12"/>
      <c r="AO682" s="5">
        <v>673</v>
      </c>
      <c r="AP682" s="77" t="s">
        <v>362</v>
      </c>
      <c r="AQ682" s="14" t="s">
        <v>79</v>
      </c>
      <c r="AR682" s="15" t="s">
        <v>79</v>
      </c>
      <c r="AS682" s="15" t="s">
        <v>79</v>
      </c>
      <c r="AT682" s="16" t="s">
        <v>79</v>
      </c>
      <c r="AU682" s="15" t="s">
        <v>79</v>
      </c>
      <c r="AV682" s="17" t="s">
        <v>79</v>
      </c>
      <c r="AW682" s="17">
        <v>24</v>
      </c>
      <c r="AX682" s="17">
        <v>25</v>
      </c>
      <c r="AY682" s="4" t="s">
        <v>147</v>
      </c>
      <c r="AZ682" s="4">
        <v>90</v>
      </c>
      <c r="BA682" s="5">
        <v>1</v>
      </c>
      <c r="BB682" s="5" t="s">
        <v>79</v>
      </c>
      <c r="BC682" s="5" t="s">
        <v>79</v>
      </c>
      <c r="BD682" s="5" t="s">
        <v>81</v>
      </c>
      <c r="BE682" s="5" t="s">
        <v>362</v>
      </c>
      <c r="BF682" s="5" t="s">
        <v>79</v>
      </c>
      <c r="BG682" s="5" t="b">
        <v>0</v>
      </c>
    </row>
    <row r="683" spans="22:59" s="5" customFormat="1" ht="12.75">
      <c r="V683" s="12"/>
      <c r="W683" s="12"/>
      <c r="AO683" s="5">
        <v>674</v>
      </c>
      <c r="AP683" s="77" t="s">
        <v>82</v>
      </c>
      <c r="AQ683" s="14" t="s">
        <v>79</v>
      </c>
      <c r="AR683" s="15" t="s">
        <v>79</v>
      </c>
      <c r="AS683" s="15" t="s">
        <v>79</v>
      </c>
      <c r="AT683" s="16" t="s">
        <v>79</v>
      </c>
      <c r="AU683" s="15" t="s">
        <v>79</v>
      </c>
      <c r="AV683" s="17" t="s">
        <v>79</v>
      </c>
      <c r="AW683" s="17">
        <v>24</v>
      </c>
      <c r="AX683" s="17">
        <v>25</v>
      </c>
      <c r="AY683" s="4" t="s">
        <v>147</v>
      </c>
      <c r="AZ683" s="4">
        <v>90</v>
      </c>
      <c r="BA683" s="5">
        <v>1</v>
      </c>
      <c r="BB683" s="5" t="s">
        <v>79</v>
      </c>
      <c r="BC683" s="5" t="s">
        <v>79</v>
      </c>
      <c r="BD683" s="5" t="s">
        <v>81</v>
      </c>
      <c r="BE683" s="5" t="s">
        <v>82</v>
      </c>
      <c r="BF683" s="5" t="s">
        <v>79</v>
      </c>
      <c r="BG683" s="5" t="b">
        <v>0</v>
      </c>
    </row>
    <row r="684" spans="22:59" s="5" customFormat="1" ht="12.75">
      <c r="V684" s="12"/>
      <c r="W684" s="12"/>
      <c r="AO684" s="5">
        <v>675</v>
      </c>
      <c r="AP684" s="77" t="s">
        <v>82</v>
      </c>
      <c r="AQ684" s="14" t="s">
        <v>79</v>
      </c>
      <c r="AR684" s="15" t="s">
        <v>79</v>
      </c>
      <c r="AS684" s="15" t="s">
        <v>79</v>
      </c>
      <c r="AT684" s="16" t="s">
        <v>79</v>
      </c>
      <c r="AU684" s="15" t="s">
        <v>79</v>
      </c>
      <c r="AV684" s="17" t="s">
        <v>79</v>
      </c>
      <c r="AW684" s="17" t="s">
        <v>1678</v>
      </c>
      <c r="AX684" s="17" t="s">
        <v>1684</v>
      </c>
      <c r="AY684" s="63" t="s">
        <v>1685</v>
      </c>
      <c r="AZ684" s="63" t="s">
        <v>1693</v>
      </c>
      <c r="BA684" s="64" t="s">
        <v>79</v>
      </c>
      <c r="BB684" s="64" t="s">
        <v>79</v>
      </c>
      <c r="BC684" s="64" t="s">
        <v>79</v>
      </c>
      <c r="BD684" s="64" t="s">
        <v>1673</v>
      </c>
      <c r="BE684" s="64" t="s">
        <v>79</v>
      </c>
      <c r="BF684" s="64" t="s">
        <v>79</v>
      </c>
      <c r="BG684" s="64" t="b">
        <v>1</v>
      </c>
    </row>
    <row r="685" spans="22:59" s="5" customFormat="1" ht="12.75">
      <c r="V685" s="12"/>
      <c r="W685" s="12"/>
      <c r="AO685" s="5">
        <v>676</v>
      </c>
      <c r="AP685" s="77" t="s">
        <v>363</v>
      </c>
      <c r="AQ685" s="14" t="s">
        <v>79</v>
      </c>
      <c r="AR685" s="15" t="s">
        <v>79</v>
      </c>
      <c r="AS685" s="15" t="s">
        <v>79</v>
      </c>
      <c r="AT685" s="16" t="s">
        <v>79</v>
      </c>
      <c r="AU685" s="15" t="s">
        <v>79</v>
      </c>
      <c r="AV685" s="17" t="s">
        <v>79</v>
      </c>
      <c r="AW685" s="17">
        <v>24</v>
      </c>
      <c r="AX685" s="17">
        <v>6</v>
      </c>
      <c r="AY685" s="4" t="s">
        <v>147</v>
      </c>
      <c r="AZ685" s="4" t="s">
        <v>364</v>
      </c>
      <c r="BA685" s="5" t="s">
        <v>79</v>
      </c>
      <c r="BB685" s="5" t="s">
        <v>79</v>
      </c>
      <c r="BC685" s="5" t="s">
        <v>79</v>
      </c>
      <c r="BD685" s="5" t="s">
        <v>328</v>
      </c>
      <c r="BE685" s="5" t="s">
        <v>363</v>
      </c>
      <c r="BF685" s="5" t="s">
        <v>79</v>
      </c>
      <c r="BG685" s="5" t="b">
        <v>0</v>
      </c>
    </row>
    <row r="686" spans="22:59" s="5" customFormat="1" ht="12.75">
      <c r="V686" s="12"/>
      <c r="W686" s="12"/>
      <c r="AO686" s="5">
        <v>677</v>
      </c>
      <c r="AP686" s="77" t="s">
        <v>363</v>
      </c>
      <c r="AQ686" s="14" t="s">
        <v>79</v>
      </c>
      <c r="AR686" s="15" t="s">
        <v>79</v>
      </c>
      <c r="AS686" s="15" t="s">
        <v>79</v>
      </c>
      <c r="AT686" s="16" t="s">
        <v>79</v>
      </c>
      <c r="AU686" s="15" t="s">
        <v>79</v>
      </c>
      <c r="AV686" s="17" t="s">
        <v>79</v>
      </c>
      <c r="AW686" s="17" t="s">
        <v>1678</v>
      </c>
      <c r="AX686" s="17" t="s">
        <v>1695</v>
      </c>
      <c r="AY686" s="63" t="s">
        <v>79</v>
      </c>
      <c r="AZ686" s="63" t="s">
        <v>79</v>
      </c>
      <c r="BA686" s="64" t="s">
        <v>79</v>
      </c>
      <c r="BB686" s="64" t="s">
        <v>79</v>
      </c>
      <c r="BC686" s="64" t="s">
        <v>79</v>
      </c>
      <c r="BD686" s="64" t="s">
        <v>1673</v>
      </c>
      <c r="BE686" s="64" t="s">
        <v>79</v>
      </c>
      <c r="BF686" s="64" t="s">
        <v>79</v>
      </c>
      <c r="BG686" s="64" t="b">
        <v>1</v>
      </c>
    </row>
    <row r="687" spans="22:59" s="5" customFormat="1" ht="12.75">
      <c r="V687" s="12"/>
      <c r="W687" s="12"/>
      <c r="AO687" s="5">
        <v>678</v>
      </c>
      <c r="AP687" s="77" t="s">
        <v>691</v>
      </c>
      <c r="AQ687" s="14" t="s">
        <v>89</v>
      </c>
      <c r="AR687" s="15" t="s">
        <v>79</v>
      </c>
      <c r="AS687" s="15" t="s">
        <v>93</v>
      </c>
      <c r="AT687" s="16" t="s">
        <v>79</v>
      </c>
      <c r="AU687" s="15" t="s">
        <v>90</v>
      </c>
      <c r="AV687" s="17" t="s">
        <v>79</v>
      </c>
      <c r="AW687" s="17">
        <v>24</v>
      </c>
      <c r="AX687" s="17">
        <v>50</v>
      </c>
      <c r="AY687" s="4">
        <v>160</v>
      </c>
      <c r="AZ687" s="4">
        <v>60</v>
      </c>
      <c r="BA687" s="5">
        <v>1</v>
      </c>
      <c r="BB687" s="5" t="s">
        <v>79</v>
      </c>
      <c r="BC687" s="5" t="s">
        <v>79</v>
      </c>
      <c r="BD687" s="5" t="s">
        <v>328</v>
      </c>
      <c r="BE687" s="5" t="s">
        <v>94</v>
      </c>
      <c r="BF687" s="5" t="s">
        <v>79</v>
      </c>
      <c r="BG687" s="5" t="b">
        <v>0</v>
      </c>
    </row>
    <row r="688" spans="22:59" s="5" customFormat="1" ht="12.75">
      <c r="V688" s="12"/>
      <c r="W688" s="12"/>
      <c r="AO688" s="5">
        <v>679</v>
      </c>
      <c r="AP688" s="77" t="s">
        <v>692</v>
      </c>
      <c r="AQ688" s="14" t="s">
        <v>89</v>
      </c>
      <c r="AR688" s="15" t="s">
        <v>104</v>
      </c>
      <c r="AS688" s="15" t="s">
        <v>93</v>
      </c>
      <c r="AT688" s="16" t="s">
        <v>79</v>
      </c>
      <c r="AU688" s="15" t="s">
        <v>90</v>
      </c>
      <c r="AV688" s="17" t="s">
        <v>79</v>
      </c>
      <c r="AW688" s="17" t="s">
        <v>274</v>
      </c>
      <c r="AX688" s="17">
        <v>50</v>
      </c>
      <c r="AY688" s="4">
        <v>160</v>
      </c>
      <c r="AZ688" s="4">
        <v>60</v>
      </c>
      <c r="BA688" s="5">
        <v>1</v>
      </c>
      <c r="BB688" s="5" t="s">
        <v>79</v>
      </c>
      <c r="BC688" s="5" t="s">
        <v>79</v>
      </c>
      <c r="BD688" s="5" t="s">
        <v>328</v>
      </c>
      <c r="BE688" s="5" t="s">
        <v>105</v>
      </c>
      <c r="BF688" s="5" t="s">
        <v>79</v>
      </c>
      <c r="BG688" s="5" t="b">
        <v>0</v>
      </c>
    </row>
    <row r="689" spans="22:59" s="5" customFormat="1" ht="12.75">
      <c r="V689" s="12"/>
      <c r="W689" s="12"/>
      <c r="AO689" s="5">
        <v>680</v>
      </c>
      <c r="AP689" s="77" t="s">
        <v>693</v>
      </c>
      <c r="AQ689" s="14" t="s">
        <v>89</v>
      </c>
      <c r="AR689" s="15" t="s">
        <v>104</v>
      </c>
      <c r="AS689" s="15" t="s">
        <v>93</v>
      </c>
      <c r="AT689" s="16" t="s">
        <v>79</v>
      </c>
      <c r="AU689" s="15" t="s">
        <v>147</v>
      </c>
      <c r="AV689" s="17" t="s">
        <v>79</v>
      </c>
      <c r="AW689" s="17" t="s">
        <v>274</v>
      </c>
      <c r="AX689" s="17">
        <v>50</v>
      </c>
      <c r="AY689" s="4">
        <v>90</v>
      </c>
      <c r="AZ689" s="4">
        <v>30</v>
      </c>
      <c r="BA689" s="5">
        <v>1</v>
      </c>
      <c r="BB689" s="5" t="s">
        <v>79</v>
      </c>
      <c r="BC689" s="5" t="s">
        <v>79</v>
      </c>
      <c r="BD689" s="5" t="s">
        <v>328</v>
      </c>
      <c r="BE689" s="5" t="s">
        <v>386</v>
      </c>
      <c r="BF689" s="5" t="s">
        <v>79</v>
      </c>
      <c r="BG689" s="5" t="b">
        <v>0</v>
      </c>
    </row>
    <row r="690" spans="22:59" s="5" customFormat="1" ht="12.75">
      <c r="V690" s="12"/>
      <c r="W690" s="12"/>
      <c r="AO690" s="5">
        <v>681</v>
      </c>
      <c r="AP690" s="77" t="s">
        <v>694</v>
      </c>
      <c r="AQ690" s="14" t="s">
        <v>79</v>
      </c>
      <c r="AR690" s="15" t="s">
        <v>79</v>
      </c>
      <c r="AS690" s="15" t="s">
        <v>79</v>
      </c>
      <c r="AT690" s="16" t="s">
        <v>79</v>
      </c>
      <c r="AU690" s="15" t="s">
        <v>79</v>
      </c>
      <c r="AV690" s="17" t="s">
        <v>79</v>
      </c>
      <c r="AW690" s="17">
        <v>24</v>
      </c>
      <c r="AX690" s="17">
        <v>50</v>
      </c>
      <c r="AY690" s="4">
        <v>160</v>
      </c>
      <c r="AZ690" s="4">
        <v>60</v>
      </c>
      <c r="BA690" s="5">
        <v>1</v>
      </c>
      <c r="BB690" s="5" t="s">
        <v>79</v>
      </c>
      <c r="BC690" s="5" t="s">
        <v>79</v>
      </c>
      <c r="BD690" s="5" t="s">
        <v>328</v>
      </c>
      <c r="BE690" s="5" t="s">
        <v>94</v>
      </c>
      <c r="BF690" s="5" t="s">
        <v>695</v>
      </c>
      <c r="BG690" s="5" t="b">
        <v>0</v>
      </c>
    </row>
    <row r="691" spans="22:59" s="5" customFormat="1" ht="12.75">
      <c r="V691" s="12"/>
      <c r="W691" s="12"/>
      <c r="AO691" s="5">
        <v>682</v>
      </c>
      <c r="AP691" s="77" t="s">
        <v>696</v>
      </c>
      <c r="AQ691" s="14" t="s">
        <v>79</v>
      </c>
      <c r="AR691" s="15" t="s">
        <v>79</v>
      </c>
      <c r="AS691" s="15" t="s">
        <v>79</v>
      </c>
      <c r="AT691" s="16" t="s">
        <v>79</v>
      </c>
      <c r="AU691" s="15" t="s">
        <v>79</v>
      </c>
      <c r="AV691" s="17" t="s">
        <v>79</v>
      </c>
      <c r="AW691" s="17">
        <v>24</v>
      </c>
      <c r="AX691" s="17">
        <v>50</v>
      </c>
      <c r="AY691" s="4">
        <v>160</v>
      </c>
      <c r="AZ691" s="4">
        <v>60</v>
      </c>
      <c r="BA691" s="5">
        <v>1</v>
      </c>
      <c r="BB691" s="5" t="s">
        <v>79</v>
      </c>
      <c r="BC691" s="5" t="s">
        <v>79</v>
      </c>
      <c r="BD691" s="5" t="s">
        <v>328</v>
      </c>
      <c r="BE691" s="5" t="s">
        <v>94</v>
      </c>
      <c r="BF691" s="5" t="s">
        <v>695</v>
      </c>
      <c r="BG691" s="5" t="b">
        <v>0</v>
      </c>
    </row>
    <row r="692" spans="22:59" s="5" customFormat="1" ht="12.75">
      <c r="V692" s="12"/>
      <c r="W692" s="12"/>
      <c r="AO692" s="5">
        <v>683</v>
      </c>
      <c r="AP692" s="77" t="s">
        <v>697</v>
      </c>
      <c r="AQ692" s="14" t="s">
        <v>89</v>
      </c>
      <c r="AR692" s="15" t="s">
        <v>104</v>
      </c>
      <c r="AS692" s="15" t="s">
        <v>93</v>
      </c>
      <c r="AT692" s="16" t="s">
        <v>79</v>
      </c>
      <c r="AU692" s="15" t="s">
        <v>172</v>
      </c>
      <c r="AV692" s="17" t="s">
        <v>79</v>
      </c>
      <c r="AW692" s="17" t="s">
        <v>274</v>
      </c>
      <c r="AX692" s="17">
        <v>50</v>
      </c>
      <c r="AY692" s="4" t="s">
        <v>410</v>
      </c>
      <c r="AZ692" s="4" t="s">
        <v>411</v>
      </c>
      <c r="BA692" s="5">
        <v>1</v>
      </c>
      <c r="BB692" s="5" t="s">
        <v>79</v>
      </c>
      <c r="BC692" s="5" t="s">
        <v>79</v>
      </c>
      <c r="BD692" s="5" t="s">
        <v>328</v>
      </c>
      <c r="BE692" s="5" t="s">
        <v>94</v>
      </c>
      <c r="BF692" s="5" t="s">
        <v>79</v>
      </c>
      <c r="BG692" s="5" t="b">
        <v>0</v>
      </c>
    </row>
    <row r="693" spans="22:59" s="5" customFormat="1" ht="12.75">
      <c r="V693" s="12"/>
      <c r="W693" s="12"/>
      <c r="AO693" s="5">
        <v>684</v>
      </c>
      <c r="AP693" s="77" t="s">
        <v>698</v>
      </c>
      <c r="AQ693" s="14" t="s">
        <v>89</v>
      </c>
      <c r="AR693" s="15" t="s">
        <v>79</v>
      </c>
      <c r="AS693" s="15" t="s">
        <v>93</v>
      </c>
      <c r="AT693" s="16" t="s">
        <v>79</v>
      </c>
      <c r="AU693" s="15" t="s">
        <v>90</v>
      </c>
      <c r="AV693" s="17" t="s">
        <v>79</v>
      </c>
      <c r="AW693" s="17">
        <v>24</v>
      </c>
      <c r="AX693" s="17">
        <v>50</v>
      </c>
      <c r="AY693" s="4">
        <v>160</v>
      </c>
      <c r="AZ693" s="4">
        <v>60</v>
      </c>
      <c r="BA693" s="5">
        <v>1</v>
      </c>
      <c r="BB693" s="5" t="s">
        <v>79</v>
      </c>
      <c r="BC693" s="5" t="s">
        <v>79</v>
      </c>
      <c r="BD693" s="5" t="s">
        <v>328</v>
      </c>
      <c r="BE693" s="5" t="s">
        <v>94</v>
      </c>
      <c r="BF693" s="5" t="s">
        <v>79</v>
      </c>
      <c r="BG693" s="5" t="b">
        <v>0</v>
      </c>
    </row>
    <row r="694" spans="22:59" s="5" customFormat="1" ht="12.75">
      <c r="V694" s="12"/>
      <c r="W694" s="12"/>
      <c r="AO694" s="5">
        <v>685</v>
      </c>
      <c r="AP694" s="77" t="s">
        <v>699</v>
      </c>
      <c r="AQ694" s="14" t="s">
        <v>89</v>
      </c>
      <c r="AR694" s="15" t="s">
        <v>109</v>
      </c>
      <c r="AS694" s="15" t="s">
        <v>93</v>
      </c>
      <c r="AT694" s="16" t="s">
        <v>79</v>
      </c>
      <c r="AU694" s="15" t="s">
        <v>90</v>
      </c>
      <c r="AV694" s="17" t="s">
        <v>79</v>
      </c>
      <c r="AW694" s="17">
        <v>120</v>
      </c>
      <c r="AX694" s="17">
        <v>50</v>
      </c>
      <c r="AY694" s="4">
        <v>160</v>
      </c>
      <c r="AZ694" s="4">
        <v>60</v>
      </c>
      <c r="BA694" s="5">
        <v>1</v>
      </c>
      <c r="BB694" s="5" t="s">
        <v>79</v>
      </c>
      <c r="BC694" s="5" t="s">
        <v>79</v>
      </c>
      <c r="BD694" s="5" t="s">
        <v>328</v>
      </c>
      <c r="BE694" s="5" t="s">
        <v>105</v>
      </c>
      <c r="BF694" s="5" t="s">
        <v>79</v>
      </c>
      <c r="BG694" s="5" t="b">
        <v>0</v>
      </c>
    </row>
    <row r="695" spans="22:59" s="5" customFormat="1" ht="12.75">
      <c r="V695" s="12"/>
      <c r="W695" s="12"/>
      <c r="AO695" s="5">
        <v>686</v>
      </c>
      <c r="AP695" s="77" t="s">
        <v>700</v>
      </c>
      <c r="AQ695" s="14" t="s">
        <v>89</v>
      </c>
      <c r="AR695" s="15" t="s">
        <v>129</v>
      </c>
      <c r="AS695" s="15" t="s">
        <v>93</v>
      </c>
      <c r="AT695" s="16" t="s">
        <v>79</v>
      </c>
      <c r="AU695" s="15" t="s">
        <v>90</v>
      </c>
      <c r="AV695" s="17" t="s">
        <v>79</v>
      </c>
      <c r="AW695" s="17">
        <v>220</v>
      </c>
      <c r="AX695" s="17">
        <v>50</v>
      </c>
      <c r="AY695" s="4">
        <v>160</v>
      </c>
      <c r="AZ695" s="4">
        <v>60</v>
      </c>
      <c r="BA695" s="5">
        <v>1</v>
      </c>
      <c r="BB695" s="5" t="s">
        <v>79</v>
      </c>
      <c r="BC695" s="5" t="s">
        <v>79</v>
      </c>
      <c r="BD695" s="5" t="s">
        <v>328</v>
      </c>
      <c r="BE695" s="5" t="s">
        <v>94</v>
      </c>
      <c r="BF695" s="5" t="s">
        <v>79</v>
      </c>
      <c r="BG695" s="5" t="b">
        <v>0</v>
      </c>
    </row>
    <row r="696" spans="22:59" s="5" customFormat="1" ht="12.75">
      <c r="V696" s="12"/>
      <c r="W696" s="12"/>
      <c r="AO696" s="5">
        <v>687</v>
      </c>
      <c r="AP696" s="77" t="s">
        <v>701</v>
      </c>
      <c r="AQ696" s="14" t="s">
        <v>89</v>
      </c>
      <c r="AR696" s="15" t="s">
        <v>79</v>
      </c>
      <c r="AS696" s="15" t="s">
        <v>79</v>
      </c>
      <c r="AT696" s="16" t="s">
        <v>79</v>
      </c>
      <c r="AU696" s="15" t="s">
        <v>90</v>
      </c>
      <c r="AV696" s="17" t="s">
        <v>79</v>
      </c>
      <c r="AW696" s="17">
        <v>24</v>
      </c>
      <c r="AX696" s="17">
        <v>50</v>
      </c>
      <c r="AY696" s="4">
        <v>160</v>
      </c>
      <c r="AZ696" s="4">
        <v>60</v>
      </c>
      <c r="BA696" s="5" t="s">
        <v>79</v>
      </c>
      <c r="BB696" s="5" t="s">
        <v>79</v>
      </c>
      <c r="BC696" s="5" t="s">
        <v>79</v>
      </c>
      <c r="BD696" s="5" t="s">
        <v>328</v>
      </c>
      <c r="BE696" s="5" t="s">
        <v>91</v>
      </c>
      <c r="BF696" s="5" t="s">
        <v>79</v>
      </c>
      <c r="BG696" s="5" t="b">
        <v>0</v>
      </c>
    </row>
    <row r="697" spans="22:59" s="5" customFormat="1" ht="12.75">
      <c r="V697" s="12"/>
      <c r="W697" s="12"/>
      <c r="AO697" s="5">
        <v>688</v>
      </c>
      <c r="AP697" s="77" t="s">
        <v>702</v>
      </c>
      <c r="AQ697" s="14" t="s">
        <v>89</v>
      </c>
      <c r="AR697" s="15" t="s">
        <v>79</v>
      </c>
      <c r="AS697" s="15" t="s">
        <v>79</v>
      </c>
      <c r="AT697" s="16" t="s">
        <v>79</v>
      </c>
      <c r="AU697" s="15" t="s">
        <v>90</v>
      </c>
      <c r="AV697" s="17" t="s">
        <v>79</v>
      </c>
      <c r="AW697" s="17">
        <v>24</v>
      </c>
      <c r="AX697" s="17">
        <v>50</v>
      </c>
      <c r="AY697" s="4">
        <v>160</v>
      </c>
      <c r="AZ697" s="4">
        <v>60</v>
      </c>
      <c r="BA697" s="5" t="s">
        <v>79</v>
      </c>
      <c r="BB697" s="5" t="s">
        <v>79</v>
      </c>
      <c r="BC697" s="5" t="s">
        <v>79</v>
      </c>
      <c r="BD697" s="5" t="s">
        <v>328</v>
      </c>
      <c r="BE697" s="5" t="s">
        <v>94</v>
      </c>
      <c r="BF697" s="5" t="s">
        <v>79</v>
      </c>
      <c r="BG697" s="5" t="b">
        <v>0</v>
      </c>
    </row>
    <row r="698" spans="22:59" s="5" customFormat="1" ht="12.75">
      <c r="V698" s="12"/>
      <c r="W698" s="12"/>
      <c r="AO698" s="5">
        <v>689</v>
      </c>
      <c r="AP698" s="77" t="s">
        <v>703</v>
      </c>
      <c r="AQ698" s="14" t="s">
        <v>89</v>
      </c>
      <c r="AR698" s="15" t="s">
        <v>109</v>
      </c>
      <c r="AS698" s="15" t="s">
        <v>79</v>
      </c>
      <c r="AT698" s="16" t="s">
        <v>79</v>
      </c>
      <c r="AU698" s="15" t="s">
        <v>90</v>
      </c>
      <c r="AV698" s="17" t="s">
        <v>79</v>
      </c>
      <c r="AW698" s="17">
        <v>120</v>
      </c>
      <c r="AX698" s="17">
        <v>50</v>
      </c>
      <c r="AY698" s="4">
        <v>160</v>
      </c>
      <c r="AZ698" s="4">
        <v>60</v>
      </c>
      <c r="BA698" s="5" t="s">
        <v>79</v>
      </c>
      <c r="BB698" s="5" t="s">
        <v>79</v>
      </c>
      <c r="BC698" s="5" t="s">
        <v>79</v>
      </c>
      <c r="BD698" s="5" t="s">
        <v>328</v>
      </c>
      <c r="BE698" s="5" t="s">
        <v>105</v>
      </c>
      <c r="BF698" s="5" t="s">
        <v>79</v>
      </c>
      <c r="BG698" s="5" t="b">
        <v>0</v>
      </c>
    </row>
    <row r="699" spans="22:59" s="5" customFormat="1" ht="12.75">
      <c r="V699" s="12"/>
      <c r="W699" s="12"/>
      <c r="AO699" s="5">
        <v>690</v>
      </c>
      <c r="AP699" s="77" t="s">
        <v>704</v>
      </c>
      <c r="AQ699" s="14" t="s">
        <v>89</v>
      </c>
      <c r="AR699" s="15" t="s">
        <v>79</v>
      </c>
      <c r="AS699" s="15" t="s">
        <v>79</v>
      </c>
      <c r="AT699" s="16" t="s">
        <v>79</v>
      </c>
      <c r="AU699" s="15" t="s">
        <v>90</v>
      </c>
      <c r="AV699" s="17" t="s">
        <v>79</v>
      </c>
      <c r="AW699" s="17">
        <v>24</v>
      </c>
      <c r="AX699" s="17">
        <v>50</v>
      </c>
      <c r="AY699" s="4">
        <v>160</v>
      </c>
      <c r="AZ699" s="4">
        <v>60</v>
      </c>
      <c r="BA699" s="5" t="s">
        <v>79</v>
      </c>
      <c r="BB699" s="5" t="s">
        <v>79</v>
      </c>
      <c r="BC699" s="5" t="s">
        <v>79</v>
      </c>
      <c r="BD699" s="5" t="s">
        <v>328</v>
      </c>
      <c r="BE699" s="5" t="s">
        <v>94</v>
      </c>
      <c r="BF699" s="5" t="s">
        <v>79</v>
      </c>
      <c r="BG699" s="5" t="b">
        <v>0</v>
      </c>
    </row>
    <row r="700" spans="22:59" s="5" customFormat="1" ht="12.75">
      <c r="V700" s="12"/>
      <c r="W700" s="12"/>
      <c r="AO700" s="5">
        <v>691</v>
      </c>
      <c r="AP700" s="77" t="s">
        <v>705</v>
      </c>
      <c r="AQ700" s="14" t="s">
        <v>89</v>
      </c>
      <c r="AR700" s="15" t="s">
        <v>109</v>
      </c>
      <c r="AS700" s="15" t="s">
        <v>93</v>
      </c>
      <c r="AT700" s="16" t="s">
        <v>79</v>
      </c>
      <c r="AU700" s="15" t="s">
        <v>90</v>
      </c>
      <c r="AV700" s="17" t="s">
        <v>79</v>
      </c>
      <c r="AW700" s="17">
        <v>120</v>
      </c>
      <c r="AX700" s="17">
        <v>50</v>
      </c>
      <c r="AY700" s="4">
        <v>160</v>
      </c>
      <c r="AZ700" s="4">
        <v>60</v>
      </c>
      <c r="BA700" s="5">
        <v>1</v>
      </c>
      <c r="BB700" s="5" t="s">
        <v>79</v>
      </c>
      <c r="BC700" s="5" t="s">
        <v>79</v>
      </c>
      <c r="BD700" s="5" t="s">
        <v>328</v>
      </c>
      <c r="BE700" s="5" t="s">
        <v>112</v>
      </c>
      <c r="BF700" s="5" t="s">
        <v>690</v>
      </c>
      <c r="BG700" s="5" t="b">
        <v>0</v>
      </c>
    </row>
    <row r="701" spans="22:59" s="5" customFormat="1" ht="12.75">
      <c r="V701" s="12"/>
      <c r="W701" s="12"/>
      <c r="AO701" s="5">
        <v>692</v>
      </c>
      <c r="AP701" s="77" t="s">
        <v>706</v>
      </c>
      <c r="AQ701" s="14" t="s">
        <v>89</v>
      </c>
      <c r="AR701" s="15" t="s">
        <v>109</v>
      </c>
      <c r="AS701" s="15" t="s">
        <v>93</v>
      </c>
      <c r="AT701" s="16" t="s">
        <v>79</v>
      </c>
      <c r="AU701" s="15" t="s">
        <v>172</v>
      </c>
      <c r="AV701" s="17" t="s">
        <v>79</v>
      </c>
      <c r="AW701" s="17" t="s">
        <v>707</v>
      </c>
      <c r="AX701" s="17">
        <v>50</v>
      </c>
      <c r="AY701" s="4" t="s">
        <v>410</v>
      </c>
      <c r="AZ701" s="4" t="s">
        <v>411</v>
      </c>
      <c r="BA701" s="5">
        <v>1</v>
      </c>
      <c r="BB701" s="5" t="s">
        <v>79</v>
      </c>
      <c r="BC701" s="5" t="s">
        <v>79</v>
      </c>
      <c r="BD701" s="5" t="s">
        <v>328</v>
      </c>
      <c r="BE701" s="5" t="s">
        <v>112</v>
      </c>
      <c r="BF701" s="5" t="s">
        <v>690</v>
      </c>
      <c r="BG701" s="5" t="b">
        <v>0</v>
      </c>
    </row>
    <row r="702" spans="22:59" s="5" customFormat="1" ht="12.75">
      <c r="V702" s="12"/>
      <c r="W702" s="12"/>
      <c r="AO702" s="5">
        <v>693</v>
      </c>
      <c r="AP702" s="77" t="s">
        <v>365</v>
      </c>
      <c r="AQ702" s="14" t="s">
        <v>79</v>
      </c>
      <c r="AR702" s="15" t="s">
        <v>79</v>
      </c>
      <c r="AS702" s="15" t="s">
        <v>79</v>
      </c>
      <c r="AT702" s="16" t="s">
        <v>79</v>
      </c>
      <c r="AU702" s="15" t="s">
        <v>79</v>
      </c>
      <c r="AV702" s="17" t="s">
        <v>79</v>
      </c>
      <c r="AW702" s="17">
        <v>24</v>
      </c>
      <c r="AX702" s="17">
        <v>2</v>
      </c>
      <c r="AY702" s="4" t="s">
        <v>366</v>
      </c>
      <c r="AZ702" s="4">
        <v>20</v>
      </c>
      <c r="BA702" s="5" t="s">
        <v>79</v>
      </c>
      <c r="BB702" s="5" t="s">
        <v>79</v>
      </c>
      <c r="BC702" s="5" t="s">
        <v>79</v>
      </c>
      <c r="BD702" s="5" t="s">
        <v>328</v>
      </c>
      <c r="BE702" s="5" t="s">
        <v>367</v>
      </c>
      <c r="BF702" s="5" t="s">
        <v>79</v>
      </c>
      <c r="BG702" s="5" t="b">
        <v>0</v>
      </c>
    </row>
    <row r="703" spans="22:59" s="5" customFormat="1" ht="12.75">
      <c r="V703" s="12"/>
      <c r="W703" s="12"/>
      <c r="AO703" s="5">
        <v>694</v>
      </c>
      <c r="AP703" s="77" t="s">
        <v>368</v>
      </c>
      <c r="AQ703" s="14" t="s">
        <v>79</v>
      </c>
      <c r="AR703" s="15" t="s">
        <v>79</v>
      </c>
      <c r="AS703" s="15" t="s">
        <v>79</v>
      </c>
      <c r="AT703" s="16" t="s">
        <v>79</v>
      </c>
      <c r="AU703" s="15" t="s">
        <v>79</v>
      </c>
      <c r="AV703" s="17" t="s">
        <v>79</v>
      </c>
      <c r="AW703" s="17">
        <v>24</v>
      </c>
      <c r="AX703" s="17">
        <v>2</v>
      </c>
      <c r="AY703" s="4" t="s">
        <v>366</v>
      </c>
      <c r="AZ703" s="4">
        <v>20</v>
      </c>
      <c r="BA703" s="5" t="s">
        <v>79</v>
      </c>
      <c r="BB703" s="5" t="s">
        <v>79</v>
      </c>
      <c r="BC703" s="5" t="s">
        <v>79</v>
      </c>
      <c r="BD703" s="5" t="s">
        <v>328</v>
      </c>
      <c r="BE703" s="5" t="s">
        <v>369</v>
      </c>
      <c r="BF703" s="5" t="s">
        <v>79</v>
      </c>
      <c r="BG703" s="5" t="b">
        <v>0</v>
      </c>
    </row>
    <row r="704" spans="22:59" s="5" customFormat="1" ht="12.75">
      <c r="V704" s="12"/>
      <c r="W704" s="12"/>
      <c r="AO704" s="5">
        <v>695</v>
      </c>
      <c r="AP704" s="77" t="s">
        <v>370</v>
      </c>
      <c r="AQ704" s="14" t="s">
        <v>79</v>
      </c>
      <c r="AR704" s="15" t="s">
        <v>79</v>
      </c>
      <c r="AS704" s="15" t="s">
        <v>79</v>
      </c>
      <c r="AT704" s="16" t="s">
        <v>79</v>
      </c>
      <c r="AU704" s="15" t="s">
        <v>79</v>
      </c>
      <c r="AV704" s="17" t="s">
        <v>79</v>
      </c>
      <c r="AW704" s="17">
        <v>24</v>
      </c>
      <c r="AX704" s="17">
        <v>2</v>
      </c>
      <c r="AY704" s="4" t="s">
        <v>366</v>
      </c>
      <c r="AZ704" s="4">
        <v>20</v>
      </c>
      <c r="BA704" s="5" t="s">
        <v>79</v>
      </c>
      <c r="BB704" s="5" t="s">
        <v>79</v>
      </c>
      <c r="BC704" s="5" t="s">
        <v>79</v>
      </c>
      <c r="BD704" s="5" t="s">
        <v>328</v>
      </c>
      <c r="BE704" s="5" t="s">
        <v>367</v>
      </c>
      <c r="BF704" s="5" t="s">
        <v>79</v>
      </c>
      <c r="BG704" s="5" t="b">
        <v>0</v>
      </c>
    </row>
    <row r="705" spans="22:59" s="5" customFormat="1" ht="12.75">
      <c r="V705" s="12"/>
      <c r="W705" s="12"/>
      <c r="AO705" s="5">
        <v>696</v>
      </c>
      <c r="AP705" s="77" t="s">
        <v>371</v>
      </c>
      <c r="AQ705" s="14" t="s">
        <v>79</v>
      </c>
      <c r="AR705" s="15" t="s">
        <v>79</v>
      </c>
      <c r="AS705" s="15" t="s">
        <v>79</v>
      </c>
      <c r="AT705" s="16" t="s">
        <v>79</v>
      </c>
      <c r="AU705" s="15" t="s">
        <v>79</v>
      </c>
      <c r="AV705" s="17" t="s">
        <v>79</v>
      </c>
      <c r="AW705" s="17">
        <v>24</v>
      </c>
      <c r="AX705" s="17">
        <v>2</v>
      </c>
      <c r="AY705" s="4" t="s">
        <v>366</v>
      </c>
      <c r="AZ705" s="4">
        <v>20</v>
      </c>
      <c r="BA705" s="5" t="s">
        <v>79</v>
      </c>
      <c r="BB705" s="5" t="s">
        <v>79</v>
      </c>
      <c r="BC705" s="5" t="s">
        <v>79</v>
      </c>
      <c r="BD705" s="5" t="s">
        <v>328</v>
      </c>
      <c r="BE705" s="5" t="s">
        <v>369</v>
      </c>
      <c r="BF705" s="5" t="s">
        <v>79</v>
      </c>
      <c r="BG705" s="5" t="b">
        <v>0</v>
      </c>
    </row>
    <row r="706" spans="22:59" s="5" customFormat="1" ht="12.75">
      <c r="V706" s="12"/>
      <c r="W706" s="12"/>
      <c r="AO706" s="5">
        <v>697</v>
      </c>
      <c r="AP706" s="77" t="s">
        <v>372</v>
      </c>
      <c r="AQ706" s="14" t="s">
        <v>79</v>
      </c>
      <c r="AR706" s="15" t="s">
        <v>79</v>
      </c>
      <c r="AS706" s="15" t="s">
        <v>79</v>
      </c>
      <c r="AT706" s="16" t="s">
        <v>79</v>
      </c>
      <c r="AU706" s="15" t="s">
        <v>79</v>
      </c>
      <c r="AV706" s="17" t="s">
        <v>79</v>
      </c>
      <c r="AW706" s="17">
        <v>24</v>
      </c>
      <c r="AX706" s="17">
        <v>2</v>
      </c>
      <c r="AY706" s="4" t="s">
        <v>366</v>
      </c>
      <c r="AZ706" s="4">
        <v>20</v>
      </c>
      <c r="BA706" s="5" t="s">
        <v>79</v>
      </c>
      <c r="BB706" s="5" t="s">
        <v>79</v>
      </c>
      <c r="BC706" s="5" t="s">
        <v>79</v>
      </c>
      <c r="BD706" s="5" t="s">
        <v>328</v>
      </c>
      <c r="BE706" s="5" t="s">
        <v>369</v>
      </c>
      <c r="BF706" s="5" t="s">
        <v>79</v>
      </c>
      <c r="BG706" s="5" t="b">
        <v>0</v>
      </c>
    </row>
    <row r="707" spans="22:59" s="5" customFormat="1" ht="12.75">
      <c r="V707" s="12"/>
      <c r="W707" s="12"/>
      <c r="AO707" s="5">
        <v>698</v>
      </c>
      <c r="AP707" s="77" t="s">
        <v>373</v>
      </c>
      <c r="AQ707" s="14" t="s">
        <v>79</v>
      </c>
      <c r="AR707" s="15" t="s">
        <v>79</v>
      </c>
      <c r="AS707" s="15" t="s">
        <v>79</v>
      </c>
      <c r="AT707" s="16" t="s">
        <v>79</v>
      </c>
      <c r="AU707" s="15" t="s">
        <v>79</v>
      </c>
      <c r="AV707" s="17" t="s">
        <v>79</v>
      </c>
      <c r="AW707" s="17">
        <v>24</v>
      </c>
      <c r="AX707" s="17">
        <v>2</v>
      </c>
      <c r="AY707" s="4" t="s">
        <v>366</v>
      </c>
      <c r="AZ707" s="4">
        <v>20</v>
      </c>
      <c r="BA707" s="5" t="s">
        <v>79</v>
      </c>
      <c r="BB707" s="5" t="s">
        <v>79</v>
      </c>
      <c r="BC707" s="5" t="s">
        <v>79</v>
      </c>
      <c r="BD707" s="5" t="s">
        <v>328</v>
      </c>
      <c r="BE707" s="5" t="s">
        <v>369</v>
      </c>
      <c r="BF707" s="5" t="s">
        <v>79</v>
      </c>
      <c r="BG707" s="5" t="b">
        <v>0</v>
      </c>
    </row>
    <row r="708" spans="22:59" s="5" customFormat="1" ht="12.75">
      <c r="V708" s="12"/>
      <c r="W708" s="12"/>
      <c r="AO708" s="5">
        <v>699</v>
      </c>
      <c r="AP708" s="77" t="s">
        <v>369</v>
      </c>
      <c r="AQ708" s="14" t="s">
        <v>79</v>
      </c>
      <c r="AR708" s="15" t="s">
        <v>79</v>
      </c>
      <c r="AS708" s="15" t="s">
        <v>79</v>
      </c>
      <c r="AT708" s="16" t="s">
        <v>79</v>
      </c>
      <c r="AU708" s="15" t="s">
        <v>79</v>
      </c>
      <c r="AV708" s="17" t="s">
        <v>79</v>
      </c>
      <c r="AW708" s="17">
        <v>24</v>
      </c>
      <c r="AX708" s="17">
        <v>2</v>
      </c>
      <c r="AY708" s="4" t="s">
        <v>366</v>
      </c>
      <c r="AZ708" s="4">
        <v>20</v>
      </c>
      <c r="BA708" s="5" t="s">
        <v>79</v>
      </c>
      <c r="BB708" s="5" t="s">
        <v>79</v>
      </c>
      <c r="BC708" s="5" t="s">
        <v>79</v>
      </c>
      <c r="BD708" s="5" t="s">
        <v>328</v>
      </c>
      <c r="BE708" s="5" t="s">
        <v>369</v>
      </c>
      <c r="BF708" s="5" t="s">
        <v>79</v>
      </c>
      <c r="BG708" s="5" t="b">
        <v>0</v>
      </c>
    </row>
    <row r="709" spans="22:59" s="5" customFormat="1" ht="12.75">
      <c r="V709" s="12"/>
      <c r="W709" s="12"/>
      <c r="AO709" s="5">
        <v>700</v>
      </c>
      <c r="AP709" s="77" t="s">
        <v>369</v>
      </c>
      <c r="AQ709" s="14" t="s">
        <v>79</v>
      </c>
      <c r="AR709" s="15" t="s">
        <v>79</v>
      </c>
      <c r="AS709" s="15" t="s">
        <v>79</v>
      </c>
      <c r="AT709" s="16" t="s">
        <v>79</v>
      </c>
      <c r="AU709" s="15" t="s">
        <v>79</v>
      </c>
      <c r="AV709" s="17" t="s">
        <v>79</v>
      </c>
      <c r="AW709" s="17" t="s">
        <v>1678</v>
      </c>
      <c r="AX709" s="17" t="s">
        <v>1702</v>
      </c>
      <c r="AY709" s="63" t="s">
        <v>1703</v>
      </c>
      <c r="AZ709" s="63" t="s">
        <v>1704</v>
      </c>
      <c r="BA709" s="64" t="s">
        <v>79</v>
      </c>
      <c r="BB709" s="64" t="s">
        <v>79</v>
      </c>
      <c r="BC709" s="64" t="s">
        <v>79</v>
      </c>
      <c r="BD709" s="64" t="s">
        <v>1673</v>
      </c>
      <c r="BE709" s="64" t="s">
        <v>79</v>
      </c>
      <c r="BF709" s="64" t="s">
        <v>79</v>
      </c>
      <c r="BG709" s="64" t="b">
        <v>1</v>
      </c>
    </row>
    <row r="710" spans="22:59" s="5" customFormat="1" ht="12.75">
      <c r="V710" s="12"/>
      <c r="W710" s="12"/>
      <c r="AO710" s="5">
        <v>701</v>
      </c>
      <c r="AP710" s="77" t="s">
        <v>367</v>
      </c>
      <c r="AQ710" s="14" t="s">
        <v>79</v>
      </c>
      <c r="AR710" s="15" t="s">
        <v>79</v>
      </c>
      <c r="AS710" s="15" t="s">
        <v>79</v>
      </c>
      <c r="AT710" s="16" t="s">
        <v>79</v>
      </c>
      <c r="AU710" s="15" t="s">
        <v>79</v>
      </c>
      <c r="AV710" s="17" t="s">
        <v>79</v>
      </c>
      <c r="AW710" s="17">
        <v>24</v>
      </c>
      <c r="AX710" s="17">
        <v>2</v>
      </c>
      <c r="AY710" s="4" t="s">
        <v>366</v>
      </c>
      <c r="AZ710" s="4">
        <v>20</v>
      </c>
      <c r="BA710" s="5" t="s">
        <v>79</v>
      </c>
      <c r="BB710" s="5" t="s">
        <v>79</v>
      </c>
      <c r="BC710" s="5" t="s">
        <v>79</v>
      </c>
      <c r="BD710" s="5" t="s">
        <v>328</v>
      </c>
      <c r="BE710" s="5" t="s">
        <v>367</v>
      </c>
      <c r="BF710" s="5" t="s">
        <v>79</v>
      </c>
      <c r="BG710" s="5" t="b">
        <v>0</v>
      </c>
    </row>
    <row r="711" spans="22:59" s="5" customFormat="1" ht="12.75">
      <c r="V711" s="12"/>
      <c r="W711" s="12"/>
      <c r="AO711" s="5">
        <v>702</v>
      </c>
      <c r="AP711" s="77" t="s">
        <v>367</v>
      </c>
      <c r="AQ711" s="14" t="s">
        <v>79</v>
      </c>
      <c r="AR711" s="15" t="s">
        <v>79</v>
      </c>
      <c r="AS711" s="15" t="s">
        <v>79</v>
      </c>
      <c r="AT711" s="16" t="s">
        <v>79</v>
      </c>
      <c r="AU711" s="15" t="s">
        <v>79</v>
      </c>
      <c r="AV711" s="17" t="s">
        <v>79</v>
      </c>
      <c r="AW711" s="17" t="s">
        <v>1678</v>
      </c>
      <c r="AX711" s="17" t="s">
        <v>1702</v>
      </c>
      <c r="AY711" s="63" t="s">
        <v>1703</v>
      </c>
      <c r="AZ711" s="63" t="s">
        <v>1704</v>
      </c>
      <c r="BA711" s="64" t="s">
        <v>79</v>
      </c>
      <c r="BB711" s="64" t="s">
        <v>79</v>
      </c>
      <c r="BC711" s="64" t="s">
        <v>79</v>
      </c>
      <c r="BD711" s="64" t="s">
        <v>1673</v>
      </c>
      <c r="BE711" s="64" t="s">
        <v>79</v>
      </c>
      <c r="BF711" s="64" t="s">
        <v>79</v>
      </c>
      <c r="BG711" s="64" t="b">
        <v>1</v>
      </c>
    </row>
    <row r="712" spans="22:59" s="5" customFormat="1" ht="12.75">
      <c r="V712" s="12"/>
      <c r="W712" s="12"/>
      <c r="AO712" s="5">
        <v>703</v>
      </c>
      <c r="AP712" s="77" t="s">
        <v>374</v>
      </c>
      <c r="AQ712" s="14" t="s">
        <v>79</v>
      </c>
      <c r="AR712" s="15" t="s">
        <v>79</v>
      </c>
      <c r="AS712" s="15" t="s">
        <v>79</v>
      </c>
      <c r="AT712" s="16" t="s">
        <v>79</v>
      </c>
      <c r="AU712" s="15" t="s">
        <v>79</v>
      </c>
      <c r="AV712" s="17" t="s">
        <v>79</v>
      </c>
      <c r="AW712" s="17">
        <v>24</v>
      </c>
      <c r="AX712" s="17">
        <v>2</v>
      </c>
      <c r="AY712" s="4" t="s">
        <v>366</v>
      </c>
      <c r="AZ712" s="4">
        <v>20</v>
      </c>
      <c r="BA712" s="5" t="s">
        <v>79</v>
      </c>
      <c r="BB712" s="5" t="s">
        <v>79</v>
      </c>
      <c r="BC712" s="5" t="s">
        <v>79</v>
      </c>
      <c r="BD712" s="5" t="s">
        <v>328</v>
      </c>
      <c r="BE712" s="5" t="s">
        <v>374</v>
      </c>
      <c r="BF712" s="5" t="s">
        <v>79</v>
      </c>
      <c r="BG712" s="5" t="b">
        <v>0</v>
      </c>
    </row>
    <row r="713" spans="22:59" s="5" customFormat="1" ht="12.75">
      <c r="V713" s="12"/>
      <c r="W713" s="12"/>
      <c r="AO713" s="5">
        <v>704</v>
      </c>
      <c r="AP713" s="77" t="s">
        <v>708</v>
      </c>
      <c r="AQ713" s="14" t="s">
        <v>89</v>
      </c>
      <c r="AR713" s="15" t="s">
        <v>79</v>
      </c>
      <c r="AS713" s="15" t="s">
        <v>79</v>
      </c>
      <c r="AT713" s="16" t="s">
        <v>79</v>
      </c>
      <c r="AU713" s="15" t="s">
        <v>90</v>
      </c>
      <c r="AV713" s="17" t="s">
        <v>79</v>
      </c>
      <c r="AW713" s="17">
        <v>24</v>
      </c>
      <c r="AX713" s="17">
        <v>25</v>
      </c>
      <c r="AY713" s="4">
        <v>160</v>
      </c>
      <c r="AZ713" s="4">
        <v>40</v>
      </c>
      <c r="BA713" s="5" t="s">
        <v>79</v>
      </c>
      <c r="BB713" s="5" t="s">
        <v>79</v>
      </c>
      <c r="BC713" s="5" t="s">
        <v>79</v>
      </c>
      <c r="BD713" s="5" t="s">
        <v>328</v>
      </c>
      <c r="BE713" s="5" t="s">
        <v>94</v>
      </c>
      <c r="BF713" s="5" t="s">
        <v>79</v>
      </c>
      <c r="BG713" s="5" t="b">
        <v>0</v>
      </c>
    </row>
    <row r="714" spans="22:59" s="5" customFormat="1" ht="12.75">
      <c r="V714" s="12"/>
      <c r="W714" s="12"/>
      <c r="AO714" s="5">
        <v>705</v>
      </c>
      <c r="AP714" s="77" t="s">
        <v>709</v>
      </c>
      <c r="AQ714" s="14" t="s">
        <v>89</v>
      </c>
      <c r="AR714" s="15" t="s">
        <v>79</v>
      </c>
      <c r="AS714" s="15" t="s">
        <v>93</v>
      </c>
      <c r="AT714" s="16" t="s">
        <v>79</v>
      </c>
      <c r="AU714" s="15" t="s">
        <v>90</v>
      </c>
      <c r="AV714" s="17" t="s">
        <v>79</v>
      </c>
      <c r="AW714" s="17">
        <v>24</v>
      </c>
      <c r="AX714" s="17">
        <v>25</v>
      </c>
      <c r="AY714" s="4">
        <v>160</v>
      </c>
      <c r="AZ714" s="4">
        <v>40</v>
      </c>
      <c r="BA714" s="5">
        <v>1</v>
      </c>
      <c r="BB714" s="5" t="s">
        <v>79</v>
      </c>
      <c r="BC714" s="5" t="s">
        <v>79</v>
      </c>
      <c r="BD714" s="5" t="s">
        <v>328</v>
      </c>
      <c r="BE714" s="5" t="s">
        <v>94</v>
      </c>
      <c r="BF714" s="5" t="s">
        <v>79</v>
      </c>
      <c r="BG714" s="5" t="b">
        <v>0</v>
      </c>
    </row>
    <row r="715" spans="22:59" s="5" customFormat="1" ht="12.75">
      <c r="V715" s="12"/>
      <c r="W715" s="12"/>
      <c r="AO715" s="5">
        <v>706</v>
      </c>
      <c r="AP715" s="77" t="s">
        <v>710</v>
      </c>
      <c r="AQ715" s="14" t="s">
        <v>215</v>
      </c>
      <c r="AR715" s="15" t="s">
        <v>79</v>
      </c>
      <c r="AS715" s="15" t="s">
        <v>79</v>
      </c>
      <c r="AT715" s="16" t="s">
        <v>79</v>
      </c>
      <c r="AU715" s="15" t="s">
        <v>90</v>
      </c>
      <c r="AV715" s="17" t="s">
        <v>79</v>
      </c>
      <c r="AW715" s="17">
        <v>24</v>
      </c>
      <c r="AX715" s="17">
        <v>108</v>
      </c>
      <c r="AY715" s="4">
        <v>160</v>
      </c>
      <c r="AZ715" s="4">
        <v>60</v>
      </c>
      <c r="BA715" s="5" t="s">
        <v>79</v>
      </c>
      <c r="BB715" s="5" t="s">
        <v>79</v>
      </c>
      <c r="BC715" s="5" t="s">
        <v>79</v>
      </c>
      <c r="BD715" s="5" t="s">
        <v>376</v>
      </c>
      <c r="BE715" s="5" t="s">
        <v>217</v>
      </c>
      <c r="BF715" s="5" t="s">
        <v>79</v>
      </c>
      <c r="BG715" s="5" t="b">
        <v>0</v>
      </c>
    </row>
    <row r="716" spans="22:59" s="5" customFormat="1" ht="12.75">
      <c r="V716" s="12"/>
      <c r="W716" s="12"/>
      <c r="AO716" s="5">
        <v>707</v>
      </c>
      <c r="AP716" s="77" t="s">
        <v>711</v>
      </c>
      <c r="AQ716" s="14" t="s">
        <v>215</v>
      </c>
      <c r="AR716" s="15" t="s">
        <v>79</v>
      </c>
      <c r="AS716" s="15" t="s">
        <v>79</v>
      </c>
      <c r="AT716" s="16" t="s">
        <v>79</v>
      </c>
      <c r="AU716" s="15" t="s">
        <v>90</v>
      </c>
      <c r="AV716" s="17" t="s">
        <v>79</v>
      </c>
      <c r="AW716" s="17">
        <v>24</v>
      </c>
      <c r="AX716" s="17">
        <v>108</v>
      </c>
      <c r="AY716" s="4">
        <v>160</v>
      </c>
      <c r="AZ716" s="4">
        <v>60</v>
      </c>
      <c r="BA716" s="5" t="s">
        <v>79</v>
      </c>
      <c r="BB716" s="5" t="s">
        <v>79</v>
      </c>
      <c r="BC716" s="5" t="s">
        <v>79</v>
      </c>
      <c r="BD716" s="5" t="s">
        <v>376</v>
      </c>
      <c r="BE716" s="5" t="s">
        <v>217</v>
      </c>
      <c r="BF716" s="5" t="s">
        <v>79</v>
      </c>
      <c r="BG716" s="5" t="b">
        <v>0</v>
      </c>
    </row>
    <row r="717" spans="22:59" s="5" customFormat="1" ht="12.75">
      <c r="V717" s="12"/>
      <c r="W717" s="12"/>
      <c r="AO717" s="5">
        <v>708</v>
      </c>
      <c r="AP717" s="77" t="s">
        <v>712</v>
      </c>
      <c r="AQ717" s="14" t="s">
        <v>79</v>
      </c>
      <c r="AR717" s="15" t="s">
        <v>79</v>
      </c>
      <c r="AS717" s="15" t="s">
        <v>79</v>
      </c>
      <c r="AT717" s="16" t="s">
        <v>79</v>
      </c>
      <c r="AU717" s="15" t="s">
        <v>79</v>
      </c>
      <c r="AV717" s="17" t="s">
        <v>79</v>
      </c>
      <c r="AW717" s="17">
        <v>24</v>
      </c>
      <c r="AX717" s="17">
        <v>108</v>
      </c>
      <c r="AY717" s="4">
        <v>160</v>
      </c>
      <c r="AZ717" s="4">
        <v>60</v>
      </c>
      <c r="BA717" s="5" t="s">
        <v>79</v>
      </c>
      <c r="BB717" s="5" t="s">
        <v>79</v>
      </c>
      <c r="BC717" s="5" t="s">
        <v>79</v>
      </c>
      <c r="BD717" s="5" t="s">
        <v>376</v>
      </c>
      <c r="BE717" s="5" t="s">
        <v>94</v>
      </c>
      <c r="BF717" s="5" t="s">
        <v>79</v>
      </c>
      <c r="BG717" s="5" t="b">
        <v>0</v>
      </c>
    </row>
    <row r="718" spans="22:59" s="5" customFormat="1" ht="12.75">
      <c r="V718" s="12"/>
      <c r="W718" s="12"/>
      <c r="AO718" s="5">
        <v>709</v>
      </c>
      <c r="AP718" s="77" t="s">
        <v>713</v>
      </c>
      <c r="AQ718" s="14" t="s">
        <v>79</v>
      </c>
      <c r="AR718" s="15" t="s">
        <v>79</v>
      </c>
      <c r="AS718" s="15" t="s">
        <v>79</v>
      </c>
      <c r="AT718" s="16" t="s">
        <v>79</v>
      </c>
      <c r="AU718" s="15" t="s">
        <v>79</v>
      </c>
      <c r="AV718" s="17" t="s">
        <v>79</v>
      </c>
      <c r="AW718" s="17">
        <v>24</v>
      </c>
      <c r="AX718" s="17">
        <v>108</v>
      </c>
      <c r="AY718" s="4">
        <v>160</v>
      </c>
      <c r="AZ718" s="4">
        <v>60</v>
      </c>
      <c r="BA718" s="5" t="s">
        <v>79</v>
      </c>
      <c r="BB718" s="5" t="s">
        <v>79</v>
      </c>
      <c r="BC718" s="5" t="s">
        <v>79</v>
      </c>
      <c r="BD718" s="5" t="s">
        <v>376</v>
      </c>
      <c r="BE718" s="5" t="s">
        <v>94</v>
      </c>
      <c r="BF718" s="5" t="s">
        <v>79</v>
      </c>
      <c r="BG718" s="5" t="b">
        <v>0</v>
      </c>
    </row>
    <row r="719" spans="22:59" s="5" customFormat="1" ht="12.75">
      <c r="V719" s="12"/>
      <c r="W719" s="12"/>
      <c r="AO719" s="5">
        <v>710</v>
      </c>
      <c r="AP719" s="77" t="s">
        <v>714</v>
      </c>
      <c r="AQ719" s="14" t="s">
        <v>215</v>
      </c>
      <c r="AR719" s="15" t="s">
        <v>79</v>
      </c>
      <c r="AS719" s="15" t="s">
        <v>79</v>
      </c>
      <c r="AT719" s="16" t="s">
        <v>715</v>
      </c>
      <c r="AU719" s="15" t="s">
        <v>90</v>
      </c>
      <c r="AV719" s="17" t="s">
        <v>79</v>
      </c>
      <c r="AW719" s="17">
        <v>24</v>
      </c>
      <c r="AX719" s="17">
        <v>108</v>
      </c>
      <c r="AY719" s="4">
        <v>180</v>
      </c>
      <c r="AZ719" s="4">
        <v>60</v>
      </c>
      <c r="BA719" s="5" t="s">
        <v>79</v>
      </c>
      <c r="BB719" s="5" t="s">
        <v>79</v>
      </c>
      <c r="BC719" s="5" t="s">
        <v>79</v>
      </c>
      <c r="BD719" s="5" t="s">
        <v>376</v>
      </c>
      <c r="BE719" s="5" t="s">
        <v>217</v>
      </c>
      <c r="BF719" s="5" t="s">
        <v>716</v>
      </c>
      <c r="BG719" s="5" t="b">
        <v>0</v>
      </c>
    </row>
    <row r="720" spans="22:59" s="5" customFormat="1" ht="12.75">
      <c r="V720" s="12"/>
      <c r="W720" s="12"/>
      <c r="AO720" s="5">
        <v>711</v>
      </c>
      <c r="AP720" s="77" t="s">
        <v>717</v>
      </c>
      <c r="AQ720" s="14" t="s">
        <v>215</v>
      </c>
      <c r="AR720" s="15" t="s">
        <v>79</v>
      </c>
      <c r="AS720" s="15" t="s">
        <v>79</v>
      </c>
      <c r="AT720" s="16" t="s">
        <v>79</v>
      </c>
      <c r="AU720" s="15">
        <v>90</v>
      </c>
      <c r="AV720" s="17" t="s">
        <v>79</v>
      </c>
      <c r="AW720" s="17">
        <v>24</v>
      </c>
      <c r="AX720" s="17">
        <v>108</v>
      </c>
      <c r="AY720" s="4">
        <v>90</v>
      </c>
      <c r="AZ720" s="4">
        <v>30</v>
      </c>
      <c r="BA720" s="5" t="s">
        <v>79</v>
      </c>
      <c r="BB720" s="5" t="s">
        <v>79</v>
      </c>
      <c r="BC720" s="5" t="s">
        <v>79</v>
      </c>
      <c r="BD720" s="5" t="s">
        <v>376</v>
      </c>
      <c r="BE720" s="5" t="s">
        <v>94</v>
      </c>
      <c r="BF720" s="5" t="s">
        <v>79</v>
      </c>
      <c r="BG720" s="5" t="b">
        <v>0</v>
      </c>
    </row>
    <row r="721" spans="22:59" s="5" customFormat="1" ht="12.75">
      <c r="V721" s="12"/>
      <c r="W721" s="12"/>
      <c r="AO721" s="5">
        <v>712</v>
      </c>
      <c r="AP721" s="77" t="s">
        <v>718</v>
      </c>
      <c r="AQ721" s="14" t="s">
        <v>215</v>
      </c>
      <c r="AR721" s="15" t="s">
        <v>79</v>
      </c>
      <c r="AS721" s="15" t="s">
        <v>79</v>
      </c>
      <c r="AT721" s="16" t="s">
        <v>79</v>
      </c>
      <c r="AU721" s="15">
        <v>90</v>
      </c>
      <c r="AV721" s="17" t="s">
        <v>79</v>
      </c>
      <c r="AW721" s="17">
        <v>24</v>
      </c>
      <c r="AX721" s="17">
        <v>108</v>
      </c>
      <c r="AY721" s="4">
        <v>90</v>
      </c>
      <c r="AZ721" s="4">
        <v>30</v>
      </c>
      <c r="BA721" s="5" t="s">
        <v>79</v>
      </c>
      <c r="BB721" s="5" t="s">
        <v>79</v>
      </c>
      <c r="BC721" s="5" t="s">
        <v>79</v>
      </c>
      <c r="BD721" s="5" t="s">
        <v>376</v>
      </c>
      <c r="BE721" s="5" t="s">
        <v>94</v>
      </c>
      <c r="BF721" s="5" t="s">
        <v>719</v>
      </c>
      <c r="BG721" s="5" t="b">
        <v>0</v>
      </c>
    </row>
    <row r="722" spans="22:59" s="5" customFormat="1" ht="12.75">
      <c r="V722" s="12"/>
      <c r="W722" s="12"/>
      <c r="AO722" s="5">
        <v>713</v>
      </c>
      <c r="AP722" s="77" t="s">
        <v>720</v>
      </c>
      <c r="AQ722" s="14" t="s">
        <v>156</v>
      </c>
      <c r="AR722" s="15" t="s">
        <v>79</v>
      </c>
      <c r="AS722" s="15" t="s">
        <v>79</v>
      </c>
      <c r="AT722" s="16" t="s">
        <v>79</v>
      </c>
      <c r="AU722" s="15">
        <v>160</v>
      </c>
      <c r="AV722" s="17" t="s">
        <v>79</v>
      </c>
      <c r="AW722" s="17">
        <v>24</v>
      </c>
      <c r="AX722" s="17">
        <v>108</v>
      </c>
      <c r="AY722" s="4">
        <v>240</v>
      </c>
      <c r="AZ722" s="4">
        <v>90</v>
      </c>
      <c r="BA722" s="5" t="s">
        <v>79</v>
      </c>
      <c r="BB722" s="5" t="s">
        <v>79</v>
      </c>
      <c r="BC722" s="5" t="s">
        <v>79</v>
      </c>
      <c r="BD722" s="5" t="s">
        <v>376</v>
      </c>
      <c r="BE722" s="5" t="s">
        <v>94</v>
      </c>
      <c r="BF722" s="5" t="s">
        <v>721</v>
      </c>
      <c r="BG722" s="5" t="b">
        <v>0</v>
      </c>
    </row>
    <row r="723" spans="22:59" s="5" customFormat="1" ht="12.75">
      <c r="V723" s="12"/>
      <c r="W723" s="12"/>
      <c r="AO723" s="5">
        <v>714</v>
      </c>
      <c r="AP723" s="77" t="s">
        <v>722</v>
      </c>
      <c r="AQ723" s="14" t="s">
        <v>215</v>
      </c>
      <c r="AR723" s="15" t="s">
        <v>79</v>
      </c>
      <c r="AS723" s="15" t="s">
        <v>79</v>
      </c>
      <c r="AT723" s="16" t="s">
        <v>715</v>
      </c>
      <c r="AU723" s="15" t="s">
        <v>90</v>
      </c>
      <c r="AV723" s="17" t="s">
        <v>79</v>
      </c>
      <c r="AW723" s="17">
        <v>24</v>
      </c>
      <c r="AX723" s="17">
        <v>108</v>
      </c>
      <c r="AY723" s="4">
        <v>160</v>
      </c>
      <c r="AZ723" s="4">
        <v>240</v>
      </c>
      <c r="BA723" s="5" t="s">
        <v>79</v>
      </c>
      <c r="BB723" s="5" t="s">
        <v>79</v>
      </c>
      <c r="BC723" s="5" t="s">
        <v>79</v>
      </c>
      <c r="BD723" s="5" t="s">
        <v>376</v>
      </c>
      <c r="BE723" s="5" t="s">
        <v>156</v>
      </c>
      <c r="BF723" s="5" t="s">
        <v>716</v>
      </c>
      <c r="BG723" s="5" t="b">
        <v>0</v>
      </c>
    </row>
    <row r="724" spans="22:59" s="5" customFormat="1" ht="12.75">
      <c r="V724" s="12"/>
      <c r="W724" s="12"/>
      <c r="AO724" s="5">
        <v>715</v>
      </c>
      <c r="AP724" s="77" t="s">
        <v>723</v>
      </c>
      <c r="AQ724" s="14" t="s">
        <v>215</v>
      </c>
      <c r="AR724" s="15" t="s">
        <v>79</v>
      </c>
      <c r="AS724" s="15" t="s">
        <v>79</v>
      </c>
      <c r="AT724" s="16" t="s">
        <v>715</v>
      </c>
      <c r="AU724" s="15" t="s">
        <v>90</v>
      </c>
      <c r="AV724" s="17" t="s">
        <v>79</v>
      </c>
      <c r="AW724" s="17">
        <v>24</v>
      </c>
      <c r="AX724" s="17">
        <v>108</v>
      </c>
      <c r="AY724" s="4">
        <v>180</v>
      </c>
      <c r="AZ724" s="4">
        <v>240</v>
      </c>
      <c r="BA724" s="5" t="s">
        <v>79</v>
      </c>
      <c r="BB724" s="5" t="s">
        <v>79</v>
      </c>
      <c r="BC724" s="5" t="s">
        <v>79</v>
      </c>
      <c r="BD724" s="5" t="s">
        <v>376</v>
      </c>
      <c r="BE724" s="5" t="s">
        <v>156</v>
      </c>
      <c r="BF724" s="5" t="s">
        <v>716</v>
      </c>
      <c r="BG724" s="5" t="b">
        <v>0</v>
      </c>
    </row>
    <row r="725" spans="22:59" s="5" customFormat="1" ht="12.75">
      <c r="V725" s="12"/>
      <c r="W725" s="12"/>
      <c r="AO725" s="5">
        <v>716</v>
      </c>
      <c r="AP725" s="77" t="s">
        <v>724</v>
      </c>
      <c r="AQ725" s="14" t="s">
        <v>79</v>
      </c>
      <c r="AR725" s="15" t="s">
        <v>79</v>
      </c>
      <c r="AS725" s="15" t="s">
        <v>79</v>
      </c>
      <c r="AT725" s="16" t="s">
        <v>79</v>
      </c>
      <c r="AU725" s="15" t="s">
        <v>79</v>
      </c>
      <c r="AV725" s="17" t="s">
        <v>79</v>
      </c>
      <c r="AW725" s="17">
        <v>24</v>
      </c>
      <c r="AX725" s="17">
        <v>108</v>
      </c>
      <c r="AY725" s="4">
        <v>160</v>
      </c>
      <c r="AZ725" s="4">
        <v>240</v>
      </c>
      <c r="BA725" s="5" t="s">
        <v>79</v>
      </c>
      <c r="BB725" s="5" t="s">
        <v>79</v>
      </c>
      <c r="BC725" s="5" t="s">
        <v>79</v>
      </c>
      <c r="BD725" s="5" t="s">
        <v>376</v>
      </c>
      <c r="BE725" s="5" t="s">
        <v>94</v>
      </c>
      <c r="BF725" s="5" t="s">
        <v>79</v>
      </c>
      <c r="BG725" s="5" t="b">
        <v>0</v>
      </c>
    </row>
    <row r="726" spans="22:59" s="5" customFormat="1" ht="12.75">
      <c r="V726" s="12"/>
      <c r="W726" s="12"/>
      <c r="AO726" s="5">
        <v>717</v>
      </c>
      <c r="AP726" s="77" t="s">
        <v>725</v>
      </c>
      <c r="AQ726" s="14" t="s">
        <v>79</v>
      </c>
      <c r="AR726" s="15" t="s">
        <v>79</v>
      </c>
      <c r="AS726" s="15" t="s">
        <v>79</v>
      </c>
      <c r="AT726" s="16" t="s">
        <v>79</v>
      </c>
      <c r="AU726" s="15" t="s">
        <v>79</v>
      </c>
      <c r="AV726" s="17" t="s">
        <v>79</v>
      </c>
      <c r="AW726" s="17">
        <v>24</v>
      </c>
      <c r="AX726" s="17">
        <v>14</v>
      </c>
      <c r="AY726" s="4">
        <v>160</v>
      </c>
      <c r="AZ726" s="4">
        <v>7.5</v>
      </c>
      <c r="BA726" s="5" t="s">
        <v>79</v>
      </c>
      <c r="BB726" s="5" t="s">
        <v>79</v>
      </c>
      <c r="BC726" s="5" t="s">
        <v>79</v>
      </c>
      <c r="BD726" s="5" t="s">
        <v>376</v>
      </c>
      <c r="BE726" s="5" t="s">
        <v>94</v>
      </c>
      <c r="BF726" s="5" t="s">
        <v>79</v>
      </c>
      <c r="BG726" s="5" t="b">
        <v>0</v>
      </c>
    </row>
    <row r="727" spans="22:59" s="5" customFormat="1" ht="12.75">
      <c r="V727" s="12"/>
      <c r="W727" s="12"/>
      <c r="AO727" s="5">
        <v>718</v>
      </c>
      <c r="AP727" s="77" t="s">
        <v>726</v>
      </c>
      <c r="AQ727" s="14" t="s">
        <v>79</v>
      </c>
      <c r="AR727" s="15" t="s">
        <v>79</v>
      </c>
      <c r="AS727" s="15" t="s">
        <v>79</v>
      </c>
      <c r="AT727" s="16" t="s">
        <v>79</v>
      </c>
      <c r="AU727" s="15" t="s">
        <v>79</v>
      </c>
      <c r="AV727" s="17" t="s">
        <v>79</v>
      </c>
      <c r="AW727" s="17">
        <v>24</v>
      </c>
      <c r="AX727" s="17">
        <v>38</v>
      </c>
      <c r="AY727" s="4">
        <v>180</v>
      </c>
      <c r="AZ727" s="4">
        <v>15</v>
      </c>
      <c r="BA727" s="5" t="s">
        <v>79</v>
      </c>
      <c r="BB727" s="5" t="s">
        <v>79</v>
      </c>
      <c r="BC727" s="5" t="s">
        <v>79</v>
      </c>
      <c r="BD727" s="5" t="s">
        <v>376</v>
      </c>
      <c r="BE727" s="5" t="s">
        <v>94</v>
      </c>
      <c r="BF727" s="5" t="s">
        <v>727</v>
      </c>
      <c r="BG727" s="5" t="b">
        <v>0</v>
      </c>
    </row>
    <row r="728" spans="22:59" s="5" customFormat="1" ht="12.75">
      <c r="V728" s="12"/>
      <c r="W728" s="12"/>
      <c r="AO728" s="5">
        <v>719</v>
      </c>
      <c r="AP728" s="77" t="s">
        <v>728</v>
      </c>
      <c r="AQ728" s="14" t="s">
        <v>79</v>
      </c>
      <c r="AR728" s="15" t="s">
        <v>79</v>
      </c>
      <c r="AS728" s="15" t="s">
        <v>79</v>
      </c>
      <c r="AT728" s="16" t="s">
        <v>79</v>
      </c>
      <c r="AU728" s="15" t="s">
        <v>79</v>
      </c>
      <c r="AV728" s="17" t="s">
        <v>79</v>
      </c>
      <c r="AW728" s="17">
        <v>24</v>
      </c>
      <c r="AX728" s="17">
        <v>38</v>
      </c>
      <c r="AY728" s="4">
        <v>180</v>
      </c>
      <c r="AZ728" s="4">
        <v>15</v>
      </c>
      <c r="BA728" s="5" t="s">
        <v>79</v>
      </c>
      <c r="BB728" s="5" t="s">
        <v>79</v>
      </c>
      <c r="BC728" s="5" t="s">
        <v>79</v>
      </c>
      <c r="BD728" s="5" t="s">
        <v>376</v>
      </c>
      <c r="BE728" s="5" t="s">
        <v>94</v>
      </c>
      <c r="BF728" s="5" t="s">
        <v>727</v>
      </c>
      <c r="BG728" s="5" t="b">
        <v>0</v>
      </c>
    </row>
    <row r="729" spans="22:59" s="5" customFormat="1" ht="12.75">
      <c r="V729" s="12"/>
      <c r="W729" s="12"/>
      <c r="AO729" s="5">
        <v>720</v>
      </c>
      <c r="AP729" s="77" t="s">
        <v>729</v>
      </c>
      <c r="AQ729" s="14" t="s">
        <v>215</v>
      </c>
      <c r="AR729" s="15" t="s">
        <v>79</v>
      </c>
      <c r="AS729" s="15" t="s">
        <v>79</v>
      </c>
      <c r="AT729" s="16" t="s">
        <v>715</v>
      </c>
      <c r="AU729" s="15" t="s">
        <v>90</v>
      </c>
      <c r="AV729" s="17" t="s">
        <v>79</v>
      </c>
      <c r="AW729" s="17">
        <v>24</v>
      </c>
      <c r="AX729" s="17">
        <v>54</v>
      </c>
      <c r="AY729" s="4">
        <v>160</v>
      </c>
      <c r="AZ729" s="4">
        <v>30</v>
      </c>
      <c r="BA729" s="5" t="s">
        <v>79</v>
      </c>
      <c r="BB729" s="5" t="s">
        <v>79</v>
      </c>
      <c r="BC729" s="5" t="s">
        <v>79</v>
      </c>
      <c r="BD729" s="5" t="s">
        <v>376</v>
      </c>
      <c r="BE729" s="5" t="s">
        <v>241</v>
      </c>
      <c r="BF729" s="5" t="s">
        <v>716</v>
      </c>
      <c r="BG729" s="5" t="b">
        <v>0</v>
      </c>
    </row>
    <row r="730" spans="22:59" s="5" customFormat="1" ht="12.75">
      <c r="V730" s="12"/>
      <c r="W730" s="12"/>
      <c r="AO730" s="5">
        <v>721</v>
      </c>
      <c r="AP730" s="77" t="s">
        <v>730</v>
      </c>
      <c r="AQ730" s="14" t="s">
        <v>215</v>
      </c>
      <c r="AR730" s="15" t="s">
        <v>79</v>
      </c>
      <c r="AS730" s="15" t="s">
        <v>79</v>
      </c>
      <c r="AT730" s="16" t="s">
        <v>715</v>
      </c>
      <c r="AU730" s="15" t="s">
        <v>90</v>
      </c>
      <c r="AV730" s="17" t="s">
        <v>79</v>
      </c>
      <c r="AW730" s="17">
        <v>24</v>
      </c>
      <c r="AX730" s="17">
        <v>150</v>
      </c>
      <c r="AY730" s="4">
        <v>180</v>
      </c>
      <c r="AZ730" s="4">
        <v>60</v>
      </c>
      <c r="BA730" s="5" t="s">
        <v>79</v>
      </c>
      <c r="BB730" s="5" t="s">
        <v>79</v>
      </c>
      <c r="BC730" s="5" t="s">
        <v>79</v>
      </c>
      <c r="BD730" s="5" t="s">
        <v>376</v>
      </c>
      <c r="BE730" s="5" t="s">
        <v>217</v>
      </c>
      <c r="BF730" s="5" t="s">
        <v>716</v>
      </c>
      <c r="BG730" s="5" t="b">
        <v>0</v>
      </c>
    </row>
    <row r="731" spans="22:59" s="5" customFormat="1" ht="12.75">
      <c r="V731" s="12"/>
      <c r="W731" s="12"/>
      <c r="AO731" s="5">
        <v>722</v>
      </c>
      <c r="AP731" s="77" t="s">
        <v>731</v>
      </c>
      <c r="AQ731" s="14" t="s">
        <v>215</v>
      </c>
      <c r="AR731" s="15" t="s">
        <v>79</v>
      </c>
      <c r="AS731" s="15" t="s">
        <v>79</v>
      </c>
      <c r="AT731" s="16" t="s">
        <v>79</v>
      </c>
      <c r="AU731" s="15">
        <v>90</v>
      </c>
      <c r="AV731" s="17" t="s">
        <v>79</v>
      </c>
      <c r="AW731" s="17">
        <v>24</v>
      </c>
      <c r="AX731" s="17">
        <v>150</v>
      </c>
      <c r="AY731" s="4">
        <v>90</v>
      </c>
      <c r="AZ731" s="4">
        <v>30</v>
      </c>
      <c r="BA731" s="5" t="s">
        <v>79</v>
      </c>
      <c r="BB731" s="5" t="s">
        <v>79</v>
      </c>
      <c r="BC731" s="5" t="s">
        <v>79</v>
      </c>
      <c r="BD731" s="5" t="s">
        <v>376</v>
      </c>
      <c r="BE731" s="5" t="s">
        <v>732</v>
      </c>
      <c r="BF731" s="5" t="s">
        <v>79</v>
      </c>
      <c r="BG731" s="5" t="b">
        <v>0</v>
      </c>
    </row>
    <row r="732" spans="22:59" s="5" customFormat="1" ht="12.75">
      <c r="V732" s="12"/>
      <c r="W732" s="12"/>
      <c r="AO732" s="5">
        <v>723</v>
      </c>
      <c r="AP732" s="77" t="s">
        <v>733</v>
      </c>
      <c r="AQ732" s="14" t="s">
        <v>79</v>
      </c>
      <c r="AR732" s="15" t="s">
        <v>79</v>
      </c>
      <c r="AS732" s="15" t="s">
        <v>79</v>
      </c>
      <c r="AT732" s="16" t="s">
        <v>79</v>
      </c>
      <c r="AU732" s="15" t="s">
        <v>79</v>
      </c>
      <c r="AV732" s="17" t="s">
        <v>79</v>
      </c>
      <c r="AW732" s="17">
        <v>24</v>
      </c>
      <c r="AX732" s="17">
        <v>150</v>
      </c>
      <c r="AY732" s="4">
        <v>160</v>
      </c>
      <c r="AZ732" s="4">
        <v>60</v>
      </c>
      <c r="BA732" s="5" t="s">
        <v>79</v>
      </c>
      <c r="BB732" s="5" t="s">
        <v>79</v>
      </c>
      <c r="BC732" s="5" t="s">
        <v>79</v>
      </c>
      <c r="BD732" s="5" t="s">
        <v>376</v>
      </c>
      <c r="BE732" s="5" t="s">
        <v>94</v>
      </c>
      <c r="BF732" s="5" t="s">
        <v>79</v>
      </c>
      <c r="BG732" s="5" t="b">
        <v>0</v>
      </c>
    </row>
    <row r="733" spans="22:59" s="5" customFormat="1" ht="12.75">
      <c r="V733" s="12"/>
      <c r="W733" s="12"/>
      <c r="AO733" s="5">
        <v>724</v>
      </c>
      <c r="AP733" s="77" t="s">
        <v>734</v>
      </c>
      <c r="AQ733" s="14" t="s">
        <v>79</v>
      </c>
      <c r="AR733" s="15" t="s">
        <v>79</v>
      </c>
      <c r="AS733" s="15" t="s">
        <v>79</v>
      </c>
      <c r="AT733" s="16" t="s">
        <v>79</v>
      </c>
      <c r="AU733" s="15" t="s">
        <v>79</v>
      </c>
      <c r="AV733" s="17" t="s">
        <v>79</v>
      </c>
      <c r="AW733" s="17">
        <v>24</v>
      </c>
      <c r="AX733" s="17">
        <v>37</v>
      </c>
      <c r="AY733" s="4">
        <v>160</v>
      </c>
      <c r="AZ733" s="4">
        <v>15</v>
      </c>
      <c r="BA733" s="5" t="s">
        <v>79</v>
      </c>
      <c r="BB733" s="5" t="s">
        <v>79</v>
      </c>
      <c r="BC733" s="5" t="s">
        <v>79</v>
      </c>
      <c r="BD733" s="5" t="s">
        <v>735</v>
      </c>
      <c r="BE733" s="5" t="s">
        <v>94</v>
      </c>
      <c r="BF733" s="5" t="s">
        <v>79</v>
      </c>
      <c r="BG733" s="5" t="b">
        <v>0</v>
      </c>
    </row>
    <row r="734" spans="22:59" s="5" customFormat="1" ht="12.75">
      <c r="V734" s="12"/>
      <c r="W734" s="12"/>
      <c r="AO734" s="5">
        <v>725</v>
      </c>
      <c r="AP734" s="77" t="s">
        <v>736</v>
      </c>
      <c r="AQ734" s="14" t="s">
        <v>79</v>
      </c>
      <c r="AR734" s="15" t="s">
        <v>79</v>
      </c>
      <c r="AS734" s="15" t="s">
        <v>79</v>
      </c>
      <c r="AT734" s="16" t="s">
        <v>79</v>
      </c>
      <c r="AU734" s="15" t="s">
        <v>79</v>
      </c>
      <c r="AV734" s="17" t="s">
        <v>79</v>
      </c>
      <c r="AW734" s="17">
        <v>24</v>
      </c>
      <c r="AX734" s="17">
        <v>75</v>
      </c>
      <c r="AY734" s="4">
        <v>160</v>
      </c>
      <c r="AZ734" s="4">
        <v>30</v>
      </c>
      <c r="BA734" s="5" t="s">
        <v>79</v>
      </c>
      <c r="BB734" s="5" t="s">
        <v>79</v>
      </c>
      <c r="BC734" s="5" t="s">
        <v>79</v>
      </c>
      <c r="BD734" s="5" t="s">
        <v>735</v>
      </c>
      <c r="BE734" s="5" t="s">
        <v>94</v>
      </c>
      <c r="BF734" s="5" t="s">
        <v>79</v>
      </c>
      <c r="BG734" s="5" t="b">
        <v>0</v>
      </c>
    </row>
    <row r="735" spans="22:59" s="5" customFormat="1" ht="12.75">
      <c r="V735" s="12"/>
      <c r="W735" s="12"/>
      <c r="AO735" s="5">
        <v>726</v>
      </c>
      <c r="AP735" s="77" t="s">
        <v>737</v>
      </c>
      <c r="AQ735" s="14" t="s">
        <v>231</v>
      </c>
      <c r="AR735" s="15" t="s">
        <v>79</v>
      </c>
      <c r="AS735" s="15" t="s">
        <v>79</v>
      </c>
      <c r="AT735" s="16" t="s">
        <v>79</v>
      </c>
      <c r="AU735" s="15" t="s">
        <v>90</v>
      </c>
      <c r="AV735" s="17" t="s">
        <v>79</v>
      </c>
      <c r="AW735" s="17">
        <v>24</v>
      </c>
      <c r="AX735" s="17">
        <v>150</v>
      </c>
      <c r="AY735" s="4">
        <v>160</v>
      </c>
      <c r="AZ735" s="4">
        <v>60</v>
      </c>
      <c r="BA735" s="5" t="s">
        <v>10</v>
      </c>
      <c r="BB735" s="5" t="s">
        <v>79</v>
      </c>
      <c r="BC735" s="5" t="s">
        <v>79</v>
      </c>
      <c r="BD735" s="5" t="s">
        <v>735</v>
      </c>
      <c r="BE735" s="5" t="s">
        <v>231</v>
      </c>
      <c r="BF735" s="5" t="s">
        <v>738</v>
      </c>
      <c r="BG735" s="5" t="b">
        <v>0</v>
      </c>
    </row>
    <row r="736" spans="22:59" s="5" customFormat="1" ht="12.75">
      <c r="V736" s="12"/>
      <c r="W736" s="12"/>
      <c r="AO736" s="5">
        <v>727</v>
      </c>
      <c r="AP736" s="77" t="s">
        <v>739</v>
      </c>
      <c r="AQ736" s="14" t="s">
        <v>231</v>
      </c>
      <c r="AR736" s="15" t="s">
        <v>79</v>
      </c>
      <c r="AS736" s="15" t="s">
        <v>79</v>
      </c>
      <c r="AT736" s="16" t="s">
        <v>79</v>
      </c>
      <c r="AU736" s="15" t="s">
        <v>90</v>
      </c>
      <c r="AV736" s="17" t="s">
        <v>79</v>
      </c>
      <c r="AW736" s="17">
        <v>24</v>
      </c>
      <c r="AX736" s="17">
        <v>150</v>
      </c>
      <c r="AY736" s="4">
        <v>160</v>
      </c>
      <c r="AZ736" s="4">
        <v>60</v>
      </c>
      <c r="BA736" s="5" t="s">
        <v>79</v>
      </c>
      <c r="BB736" s="5" t="s">
        <v>79</v>
      </c>
      <c r="BC736" s="5" t="s">
        <v>79</v>
      </c>
      <c r="BD736" s="5" t="s">
        <v>735</v>
      </c>
      <c r="BE736" s="5" t="s">
        <v>231</v>
      </c>
      <c r="BF736" s="5" t="s">
        <v>738</v>
      </c>
      <c r="BG736" s="5" t="b">
        <v>0</v>
      </c>
    </row>
    <row r="737" spans="22:59" s="5" customFormat="1" ht="12.75">
      <c r="V737" s="12"/>
      <c r="W737" s="12"/>
      <c r="AO737" s="5">
        <v>728</v>
      </c>
      <c r="AP737" s="77" t="s">
        <v>740</v>
      </c>
      <c r="AQ737" s="14" t="s">
        <v>231</v>
      </c>
      <c r="AR737" s="15" t="s">
        <v>79</v>
      </c>
      <c r="AS737" s="15" t="s">
        <v>79</v>
      </c>
      <c r="AT737" s="16" t="s">
        <v>79</v>
      </c>
      <c r="AU737" s="15" t="s">
        <v>147</v>
      </c>
      <c r="AV737" s="17" t="s">
        <v>79</v>
      </c>
      <c r="AW737" s="17">
        <v>24</v>
      </c>
      <c r="AX737" s="17">
        <v>150</v>
      </c>
      <c r="AY737" s="4">
        <v>90</v>
      </c>
      <c r="AZ737" s="4">
        <v>30</v>
      </c>
      <c r="BA737" s="5" t="s">
        <v>79</v>
      </c>
      <c r="BB737" s="5" t="s">
        <v>79</v>
      </c>
      <c r="BC737" s="5" t="s">
        <v>79</v>
      </c>
      <c r="BD737" s="5" t="s">
        <v>735</v>
      </c>
      <c r="BE737" s="5" t="s">
        <v>232</v>
      </c>
      <c r="BF737" s="5" t="s">
        <v>738</v>
      </c>
      <c r="BG737" s="5" t="b">
        <v>0</v>
      </c>
    </row>
    <row r="738" spans="41:59" ht="12.75">
      <c r="AO738" s="5">
        <v>729</v>
      </c>
      <c r="AP738" s="77" t="s">
        <v>741</v>
      </c>
      <c r="AQ738" s="14" t="s">
        <v>231</v>
      </c>
      <c r="AR738" s="15" t="s">
        <v>79</v>
      </c>
      <c r="AS738" s="15" t="s">
        <v>79</v>
      </c>
      <c r="AT738" s="16" t="s">
        <v>79</v>
      </c>
      <c r="AU738" s="15" t="s">
        <v>90</v>
      </c>
      <c r="AV738" s="17" t="s">
        <v>79</v>
      </c>
      <c r="AW738" s="17">
        <v>24</v>
      </c>
      <c r="AX738" s="17">
        <v>150</v>
      </c>
      <c r="AY738" s="4">
        <v>160</v>
      </c>
      <c r="AZ738" s="4">
        <v>240</v>
      </c>
      <c r="BA738" s="5" t="s">
        <v>79</v>
      </c>
      <c r="BB738" s="5" t="s">
        <v>79</v>
      </c>
      <c r="BC738" s="5" t="s">
        <v>79</v>
      </c>
      <c r="BD738" s="5" t="s">
        <v>735</v>
      </c>
      <c r="BE738" s="5" t="s">
        <v>94</v>
      </c>
      <c r="BF738" s="5" t="s">
        <v>738</v>
      </c>
      <c r="BG738" s="5" t="b">
        <v>0</v>
      </c>
    </row>
    <row r="739" spans="41:59" ht="12.75">
      <c r="AO739" s="5">
        <v>730</v>
      </c>
      <c r="AP739" s="77" t="s">
        <v>742</v>
      </c>
      <c r="AQ739" s="14" t="s">
        <v>231</v>
      </c>
      <c r="AR739" s="15" t="s">
        <v>79</v>
      </c>
      <c r="AS739" s="15" t="s">
        <v>79</v>
      </c>
      <c r="AT739" s="16" t="s">
        <v>79</v>
      </c>
      <c r="AU739" s="15" t="s">
        <v>90</v>
      </c>
      <c r="AV739" s="17" t="s">
        <v>79</v>
      </c>
      <c r="AW739" s="17">
        <v>24</v>
      </c>
      <c r="AX739" s="17">
        <v>150</v>
      </c>
      <c r="AY739" s="4">
        <v>160</v>
      </c>
      <c r="AZ739" s="4">
        <v>60</v>
      </c>
      <c r="BA739" s="5" t="s">
        <v>79</v>
      </c>
      <c r="BB739" s="5" t="s">
        <v>79</v>
      </c>
      <c r="BC739" s="5" t="s">
        <v>79</v>
      </c>
      <c r="BD739" s="5" t="s">
        <v>735</v>
      </c>
      <c r="BE739" s="5" t="s">
        <v>231</v>
      </c>
      <c r="BF739" s="5" t="s">
        <v>738</v>
      </c>
      <c r="BG739" s="5" t="b">
        <v>0</v>
      </c>
    </row>
    <row r="740" spans="22:59" s="5" customFormat="1" ht="12.75">
      <c r="V740" s="12"/>
      <c r="W740" s="12"/>
      <c r="AO740" s="5">
        <v>731</v>
      </c>
      <c r="AP740" s="77" t="s">
        <v>743</v>
      </c>
      <c r="AQ740" s="14" t="s">
        <v>179</v>
      </c>
      <c r="AR740" s="15" t="s">
        <v>79</v>
      </c>
      <c r="AS740" s="15" t="s">
        <v>79</v>
      </c>
      <c r="AT740" s="16" t="s">
        <v>715</v>
      </c>
      <c r="AU740" s="15" t="s">
        <v>90</v>
      </c>
      <c r="AV740" s="17" t="s">
        <v>79</v>
      </c>
      <c r="AW740" s="17">
        <v>24</v>
      </c>
      <c r="AX740" s="17">
        <v>50</v>
      </c>
      <c r="AY740" s="4">
        <v>160</v>
      </c>
      <c r="AZ740" s="4">
        <v>60</v>
      </c>
      <c r="BA740" s="5" t="s">
        <v>79</v>
      </c>
      <c r="BB740" s="5" t="s">
        <v>79</v>
      </c>
      <c r="BC740" s="5" t="s">
        <v>79</v>
      </c>
      <c r="BD740" s="5" t="s">
        <v>376</v>
      </c>
      <c r="BE740" s="5" t="s">
        <v>201</v>
      </c>
      <c r="BF740" s="5" t="s">
        <v>716</v>
      </c>
      <c r="BG740" s="5" t="b">
        <v>0</v>
      </c>
    </row>
    <row r="741" spans="22:59" s="5" customFormat="1" ht="12.75">
      <c r="V741" s="12"/>
      <c r="W741" s="12"/>
      <c r="AO741" s="5">
        <v>732</v>
      </c>
      <c r="AP741" s="77" t="s">
        <v>744</v>
      </c>
      <c r="AQ741" s="14" t="s">
        <v>179</v>
      </c>
      <c r="AR741" s="15" t="s">
        <v>79</v>
      </c>
      <c r="AS741" s="15" t="s">
        <v>79</v>
      </c>
      <c r="AT741" s="16" t="s">
        <v>715</v>
      </c>
      <c r="AU741" s="15" t="s">
        <v>90</v>
      </c>
      <c r="AV741" s="17" t="s">
        <v>79</v>
      </c>
      <c r="AW741" s="17">
        <v>24</v>
      </c>
      <c r="AX741" s="17">
        <v>50</v>
      </c>
      <c r="AY741" s="4">
        <v>160</v>
      </c>
      <c r="AZ741" s="4">
        <v>60</v>
      </c>
      <c r="BA741" s="5" t="s">
        <v>79</v>
      </c>
      <c r="BB741" s="5" t="s">
        <v>79</v>
      </c>
      <c r="BC741" s="5" t="s">
        <v>79</v>
      </c>
      <c r="BD741" s="5" t="s">
        <v>376</v>
      </c>
      <c r="BE741" s="5" t="s">
        <v>201</v>
      </c>
      <c r="BF741" s="5" t="s">
        <v>716</v>
      </c>
      <c r="BG741" s="5" t="b">
        <v>0</v>
      </c>
    </row>
    <row r="742" spans="22:59" s="5" customFormat="1" ht="12.75">
      <c r="V742" s="12"/>
      <c r="W742" s="12"/>
      <c r="AO742" s="5">
        <v>733</v>
      </c>
      <c r="AP742" s="77" t="s">
        <v>745</v>
      </c>
      <c r="AQ742" s="14" t="s">
        <v>179</v>
      </c>
      <c r="AR742" s="15" t="s">
        <v>79</v>
      </c>
      <c r="AS742" s="15" t="s">
        <v>79</v>
      </c>
      <c r="AT742" s="16" t="s">
        <v>715</v>
      </c>
      <c r="AU742" s="15" t="s">
        <v>90</v>
      </c>
      <c r="AV742" s="17" t="s">
        <v>79</v>
      </c>
      <c r="AW742" s="17">
        <v>24</v>
      </c>
      <c r="AX742" s="17">
        <v>50</v>
      </c>
      <c r="AY742" s="4">
        <v>160</v>
      </c>
      <c r="AZ742" s="4">
        <v>60</v>
      </c>
      <c r="BA742" s="5" t="s">
        <v>79</v>
      </c>
      <c r="BB742" s="5" t="s">
        <v>79</v>
      </c>
      <c r="BC742" s="5" t="s">
        <v>79</v>
      </c>
      <c r="BD742" s="5" t="s">
        <v>376</v>
      </c>
      <c r="BE742" s="5" t="s">
        <v>201</v>
      </c>
      <c r="BF742" s="5" t="s">
        <v>716</v>
      </c>
      <c r="BG742" s="5" t="b">
        <v>0</v>
      </c>
    </row>
    <row r="743" spans="41:59" ht="12.75">
      <c r="AO743" s="5">
        <v>734</v>
      </c>
      <c r="AP743" s="77" t="s">
        <v>746</v>
      </c>
      <c r="AQ743" s="14" t="s">
        <v>179</v>
      </c>
      <c r="AR743" s="15" t="s">
        <v>79</v>
      </c>
      <c r="AS743" s="15" t="s">
        <v>79</v>
      </c>
      <c r="AT743" s="16" t="s">
        <v>715</v>
      </c>
      <c r="AU743" s="15" t="s">
        <v>147</v>
      </c>
      <c r="AV743" s="17" t="s">
        <v>79</v>
      </c>
      <c r="AW743" s="17">
        <v>24</v>
      </c>
      <c r="AX743" s="17">
        <v>50</v>
      </c>
      <c r="AY743" s="4">
        <v>90</v>
      </c>
      <c r="AZ743" s="4">
        <v>30</v>
      </c>
      <c r="BA743" s="5" t="s">
        <v>79</v>
      </c>
      <c r="BB743" s="5" t="s">
        <v>79</v>
      </c>
      <c r="BC743" s="5" t="s">
        <v>79</v>
      </c>
      <c r="BD743" s="5" t="s">
        <v>376</v>
      </c>
      <c r="BE743" s="5" t="s">
        <v>747</v>
      </c>
      <c r="BF743" s="5" t="s">
        <v>716</v>
      </c>
      <c r="BG743" s="5" t="b">
        <v>0</v>
      </c>
    </row>
    <row r="744" spans="41:59" ht="12.75">
      <c r="AO744" s="5">
        <v>735</v>
      </c>
      <c r="AP744" s="77" t="s">
        <v>748</v>
      </c>
      <c r="AQ744" s="14" t="s">
        <v>179</v>
      </c>
      <c r="AR744" s="15" t="s">
        <v>79</v>
      </c>
      <c r="AS744" s="15" t="s">
        <v>79</v>
      </c>
      <c r="AT744" s="16" t="s">
        <v>715</v>
      </c>
      <c r="AU744" s="15" t="s">
        <v>90</v>
      </c>
      <c r="AV744" s="17" t="s">
        <v>79</v>
      </c>
      <c r="AW744" s="17">
        <v>24</v>
      </c>
      <c r="AX744" s="17">
        <v>50</v>
      </c>
      <c r="AY744" s="4">
        <v>160</v>
      </c>
      <c r="AZ744" s="4">
        <v>60</v>
      </c>
      <c r="BA744" s="5" t="s">
        <v>79</v>
      </c>
      <c r="BB744" s="5" t="s">
        <v>79</v>
      </c>
      <c r="BC744" s="5" t="s">
        <v>79</v>
      </c>
      <c r="BD744" s="5" t="s">
        <v>376</v>
      </c>
      <c r="BE744" s="5" t="s">
        <v>201</v>
      </c>
      <c r="BF744" s="5" t="s">
        <v>716</v>
      </c>
      <c r="BG744" s="5" t="b">
        <v>0</v>
      </c>
    </row>
    <row r="745" spans="41:59" ht="12.75">
      <c r="AO745" s="5">
        <v>736</v>
      </c>
      <c r="AP745" s="77" t="s">
        <v>749</v>
      </c>
      <c r="AQ745" s="14" t="s">
        <v>179</v>
      </c>
      <c r="AR745" s="15" t="s">
        <v>79</v>
      </c>
      <c r="AS745" s="15" t="s">
        <v>79</v>
      </c>
      <c r="AT745" s="16" t="s">
        <v>715</v>
      </c>
      <c r="AU745" s="15" t="s">
        <v>90</v>
      </c>
      <c r="AV745" s="17" t="s">
        <v>79</v>
      </c>
      <c r="AW745" s="17">
        <v>24</v>
      </c>
      <c r="AX745" s="17">
        <v>50</v>
      </c>
      <c r="AY745" s="4">
        <v>160</v>
      </c>
      <c r="AZ745" s="4">
        <v>60</v>
      </c>
      <c r="BA745" s="5" t="s">
        <v>79</v>
      </c>
      <c r="BB745" s="5" t="s">
        <v>79</v>
      </c>
      <c r="BC745" s="5" t="s">
        <v>79</v>
      </c>
      <c r="BD745" s="5" t="s">
        <v>376</v>
      </c>
      <c r="BE745" s="5" t="s">
        <v>201</v>
      </c>
      <c r="BF745" s="5" t="s">
        <v>716</v>
      </c>
      <c r="BG745" s="5" t="b">
        <v>0</v>
      </c>
    </row>
    <row r="746" spans="41:59" ht="12.75">
      <c r="AO746" s="5">
        <v>737</v>
      </c>
      <c r="AP746" s="77" t="s">
        <v>750</v>
      </c>
      <c r="AQ746" s="14" t="s">
        <v>179</v>
      </c>
      <c r="AR746" s="15" t="s">
        <v>79</v>
      </c>
      <c r="AS746" s="15" t="s">
        <v>79</v>
      </c>
      <c r="AT746" s="16" t="s">
        <v>715</v>
      </c>
      <c r="AU746" s="15" t="s">
        <v>90</v>
      </c>
      <c r="AV746" s="17" t="s">
        <v>79</v>
      </c>
      <c r="AW746" s="17">
        <v>24</v>
      </c>
      <c r="AX746" s="17">
        <v>50</v>
      </c>
      <c r="AY746" s="4">
        <v>160</v>
      </c>
      <c r="AZ746" s="4">
        <v>60</v>
      </c>
      <c r="BA746" s="5" t="s">
        <v>79</v>
      </c>
      <c r="BB746" s="5" t="s">
        <v>79</v>
      </c>
      <c r="BC746" s="5" t="s">
        <v>79</v>
      </c>
      <c r="BD746" s="5" t="s">
        <v>376</v>
      </c>
      <c r="BE746" s="5" t="s">
        <v>201</v>
      </c>
      <c r="BF746" s="5" t="s">
        <v>716</v>
      </c>
      <c r="BG746" s="5" t="b">
        <v>0</v>
      </c>
    </row>
    <row r="747" spans="41:59" ht="12.75">
      <c r="AO747" s="5">
        <v>738</v>
      </c>
      <c r="AP747" s="77" t="s">
        <v>751</v>
      </c>
      <c r="AQ747" s="14" t="s">
        <v>179</v>
      </c>
      <c r="AR747" s="15" t="s">
        <v>79</v>
      </c>
      <c r="AS747" s="15" t="s">
        <v>79</v>
      </c>
      <c r="AT747" s="16" t="s">
        <v>715</v>
      </c>
      <c r="AU747" s="15" t="s">
        <v>90</v>
      </c>
      <c r="AV747" s="17" t="s">
        <v>79</v>
      </c>
      <c r="AW747" s="17">
        <v>24</v>
      </c>
      <c r="AX747" s="17">
        <v>50</v>
      </c>
      <c r="AY747" s="4">
        <v>160</v>
      </c>
      <c r="AZ747" s="4">
        <v>60</v>
      </c>
      <c r="BA747" s="5" t="s">
        <v>79</v>
      </c>
      <c r="BB747" s="5" t="s">
        <v>79</v>
      </c>
      <c r="BC747" s="5" t="s">
        <v>79</v>
      </c>
      <c r="BD747" s="5" t="s">
        <v>376</v>
      </c>
      <c r="BE747" s="5" t="s">
        <v>201</v>
      </c>
      <c r="BF747" s="5" t="s">
        <v>716</v>
      </c>
      <c r="BG747" s="5" t="b">
        <v>0</v>
      </c>
    </row>
    <row r="748" spans="41:59" ht="12.75">
      <c r="AO748" s="5">
        <v>739</v>
      </c>
      <c r="AP748" s="77" t="s">
        <v>752</v>
      </c>
      <c r="AQ748" s="14" t="s">
        <v>179</v>
      </c>
      <c r="AR748" s="15" t="s">
        <v>79</v>
      </c>
      <c r="AS748" s="15" t="s">
        <v>79</v>
      </c>
      <c r="AT748" s="16" t="s">
        <v>715</v>
      </c>
      <c r="AU748" s="15" t="s">
        <v>90</v>
      </c>
      <c r="AV748" s="17" t="s">
        <v>79</v>
      </c>
      <c r="AW748" s="17">
        <v>24</v>
      </c>
      <c r="AX748" s="17">
        <v>50</v>
      </c>
      <c r="AY748" s="4">
        <v>160</v>
      </c>
      <c r="AZ748" s="4">
        <v>60</v>
      </c>
      <c r="BA748" s="5" t="s">
        <v>79</v>
      </c>
      <c r="BB748" s="5" t="s">
        <v>79</v>
      </c>
      <c r="BC748" s="5" t="s">
        <v>79</v>
      </c>
      <c r="BD748" s="5" t="s">
        <v>376</v>
      </c>
      <c r="BE748" s="5" t="s">
        <v>201</v>
      </c>
      <c r="BF748" s="5" t="s">
        <v>716</v>
      </c>
      <c r="BG748" s="5" t="b">
        <v>0</v>
      </c>
    </row>
    <row r="749" spans="41:59" ht="12.75">
      <c r="AO749" s="5">
        <v>740</v>
      </c>
      <c r="AP749" s="77" t="s">
        <v>753</v>
      </c>
      <c r="AQ749" s="14" t="s">
        <v>179</v>
      </c>
      <c r="AR749" s="15" t="s">
        <v>79</v>
      </c>
      <c r="AS749" s="15" t="s">
        <v>79</v>
      </c>
      <c r="AT749" s="16" t="s">
        <v>79</v>
      </c>
      <c r="AU749" s="15" t="s">
        <v>90</v>
      </c>
      <c r="AV749" s="17" t="s">
        <v>79</v>
      </c>
      <c r="AW749" s="17">
        <v>24</v>
      </c>
      <c r="AX749" s="17">
        <v>56</v>
      </c>
      <c r="AY749" s="4">
        <v>160</v>
      </c>
      <c r="AZ749" s="4">
        <v>60</v>
      </c>
      <c r="BA749" s="5" t="s">
        <v>79</v>
      </c>
      <c r="BB749" s="5" t="s">
        <v>79</v>
      </c>
      <c r="BC749" s="5" t="s">
        <v>79</v>
      </c>
      <c r="BD749" s="5" t="s">
        <v>376</v>
      </c>
      <c r="BE749" s="5" t="s">
        <v>201</v>
      </c>
      <c r="BF749" s="5" t="s">
        <v>79</v>
      </c>
      <c r="BG749" s="5" t="b">
        <v>0</v>
      </c>
    </row>
    <row r="750" spans="41:59" ht="12.75">
      <c r="AO750" s="5">
        <v>741</v>
      </c>
      <c r="AP750" s="77" t="s">
        <v>754</v>
      </c>
      <c r="AQ750" s="14" t="s">
        <v>79</v>
      </c>
      <c r="AR750" s="15" t="s">
        <v>79</v>
      </c>
      <c r="AS750" s="15" t="s">
        <v>79</v>
      </c>
      <c r="AT750" s="16" t="s">
        <v>79</v>
      </c>
      <c r="AU750" s="15" t="s">
        <v>79</v>
      </c>
      <c r="AV750" s="17" t="s">
        <v>79</v>
      </c>
      <c r="AW750" s="17">
        <v>24</v>
      </c>
      <c r="AX750" s="17">
        <v>27</v>
      </c>
      <c r="AY750" s="4">
        <v>160</v>
      </c>
      <c r="AZ750" s="4">
        <v>120</v>
      </c>
      <c r="BA750" s="5" t="s">
        <v>79</v>
      </c>
      <c r="BB750" s="5" t="s">
        <v>79</v>
      </c>
      <c r="BC750" s="5" t="s">
        <v>79</v>
      </c>
      <c r="BD750" s="5" t="s">
        <v>376</v>
      </c>
      <c r="BE750" s="5" t="s">
        <v>94</v>
      </c>
      <c r="BF750" s="5" t="s">
        <v>79</v>
      </c>
      <c r="BG750" s="5" t="b">
        <v>0</v>
      </c>
    </row>
    <row r="751" spans="41:59" ht="12.75">
      <c r="AO751" s="5">
        <v>742</v>
      </c>
      <c r="AP751" s="77" t="s">
        <v>755</v>
      </c>
      <c r="AQ751" s="14" t="s">
        <v>179</v>
      </c>
      <c r="AR751" s="15" t="s">
        <v>79</v>
      </c>
      <c r="AS751" s="15" t="s">
        <v>79</v>
      </c>
      <c r="AT751" s="16" t="s">
        <v>79</v>
      </c>
      <c r="AU751" s="15" t="s">
        <v>90</v>
      </c>
      <c r="AV751" s="17" t="s">
        <v>79</v>
      </c>
      <c r="AW751" s="17">
        <v>24</v>
      </c>
      <c r="AX751" s="17">
        <v>27</v>
      </c>
      <c r="AY751" s="4">
        <v>160</v>
      </c>
      <c r="AZ751" s="4">
        <v>60</v>
      </c>
      <c r="BA751" s="5" t="s">
        <v>79</v>
      </c>
      <c r="BB751" s="5" t="s">
        <v>79</v>
      </c>
      <c r="BC751" s="5" t="s">
        <v>79</v>
      </c>
      <c r="BD751" s="5" t="s">
        <v>376</v>
      </c>
      <c r="BE751" s="5" t="s">
        <v>201</v>
      </c>
      <c r="BF751" s="5" t="s">
        <v>79</v>
      </c>
      <c r="BG751" s="5" t="b">
        <v>0</v>
      </c>
    </row>
    <row r="752" spans="41:59" ht="12.75">
      <c r="AO752" s="5">
        <v>743</v>
      </c>
      <c r="AP752" s="77" t="s">
        <v>756</v>
      </c>
      <c r="AQ752" s="14" t="s">
        <v>179</v>
      </c>
      <c r="AR752" s="15" t="s">
        <v>79</v>
      </c>
      <c r="AS752" s="15" t="s">
        <v>79</v>
      </c>
      <c r="AT752" s="16" t="s">
        <v>79</v>
      </c>
      <c r="AU752" s="15" t="s">
        <v>90</v>
      </c>
      <c r="AV752" s="17" t="s">
        <v>79</v>
      </c>
      <c r="AW752" s="17">
        <v>24</v>
      </c>
      <c r="AX752" s="17">
        <v>56</v>
      </c>
      <c r="AY752" s="4">
        <v>160</v>
      </c>
      <c r="AZ752" s="4">
        <v>60</v>
      </c>
      <c r="BA752" s="5" t="s">
        <v>79</v>
      </c>
      <c r="BB752" s="5" t="s">
        <v>79</v>
      </c>
      <c r="BC752" s="5" t="s">
        <v>79</v>
      </c>
      <c r="BD752" s="5" t="s">
        <v>376</v>
      </c>
      <c r="BE752" s="5" t="s">
        <v>201</v>
      </c>
      <c r="BF752" s="5" t="s">
        <v>79</v>
      </c>
      <c r="BG752" s="5" t="b">
        <v>0</v>
      </c>
    </row>
    <row r="753" spans="41:59" ht="12.75">
      <c r="AO753" s="5">
        <v>744</v>
      </c>
      <c r="AP753" s="77" t="s">
        <v>757</v>
      </c>
      <c r="AQ753" s="14" t="s">
        <v>179</v>
      </c>
      <c r="AR753" s="15" t="s">
        <v>79</v>
      </c>
      <c r="AS753" s="15" t="s">
        <v>79</v>
      </c>
      <c r="AT753" s="16" t="s">
        <v>79</v>
      </c>
      <c r="AU753" s="15" t="s">
        <v>90</v>
      </c>
      <c r="AV753" s="17" t="s">
        <v>79</v>
      </c>
      <c r="AW753" s="17">
        <v>24</v>
      </c>
      <c r="AX753" s="17">
        <v>50</v>
      </c>
      <c r="AY753" s="4">
        <v>160</v>
      </c>
      <c r="AZ753" s="4">
        <v>60</v>
      </c>
      <c r="BA753" s="5" t="s">
        <v>79</v>
      </c>
      <c r="BB753" s="5" t="s">
        <v>79</v>
      </c>
      <c r="BC753" s="5" t="s">
        <v>79</v>
      </c>
      <c r="BD753" s="5" t="s">
        <v>376</v>
      </c>
      <c r="BE753" s="5" t="s">
        <v>245</v>
      </c>
      <c r="BF753" s="5" t="s">
        <v>690</v>
      </c>
      <c r="BG753" s="5" t="b">
        <v>0</v>
      </c>
    </row>
    <row r="754" spans="41:59" ht="12.75">
      <c r="AO754" s="5">
        <v>745</v>
      </c>
      <c r="AP754" s="77" t="s">
        <v>758</v>
      </c>
      <c r="AQ754" s="14" t="s">
        <v>179</v>
      </c>
      <c r="AR754" s="15" t="s">
        <v>79</v>
      </c>
      <c r="AS754" s="15" t="s">
        <v>79</v>
      </c>
      <c r="AT754" s="16" t="s">
        <v>79</v>
      </c>
      <c r="AU754" s="15" t="s">
        <v>90</v>
      </c>
      <c r="AV754" s="17" t="s">
        <v>79</v>
      </c>
      <c r="AW754" s="17">
        <v>24</v>
      </c>
      <c r="AX754" s="17">
        <v>50</v>
      </c>
      <c r="AY754" s="4">
        <v>160</v>
      </c>
      <c r="AZ754" s="4">
        <v>60</v>
      </c>
      <c r="BA754" s="5" t="s">
        <v>79</v>
      </c>
      <c r="BB754" s="5" t="s">
        <v>79</v>
      </c>
      <c r="BC754" s="5" t="s">
        <v>79</v>
      </c>
      <c r="BD754" s="5" t="s">
        <v>376</v>
      </c>
      <c r="BE754" s="5" t="s">
        <v>245</v>
      </c>
      <c r="BF754" s="5" t="s">
        <v>690</v>
      </c>
      <c r="BG754" s="5" t="b">
        <v>0</v>
      </c>
    </row>
    <row r="755" spans="41:59" ht="12.75">
      <c r="AO755" s="5">
        <v>746</v>
      </c>
      <c r="AP755" s="77" t="s">
        <v>759</v>
      </c>
      <c r="AQ755" s="14" t="s">
        <v>179</v>
      </c>
      <c r="AR755" s="15" t="s">
        <v>79</v>
      </c>
      <c r="AS755" s="15" t="s">
        <v>79</v>
      </c>
      <c r="AT755" s="16" t="s">
        <v>79</v>
      </c>
      <c r="AU755" s="15" t="s">
        <v>90</v>
      </c>
      <c r="AV755" s="17" t="s">
        <v>79</v>
      </c>
      <c r="AW755" s="17">
        <v>24</v>
      </c>
      <c r="AX755" s="17">
        <v>50</v>
      </c>
      <c r="AY755" s="4">
        <v>160</v>
      </c>
      <c r="AZ755" s="4">
        <v>60</v>
      </c>
      <c r="BA755" s="5" t="s">
        <v>79</v>
      </c>
      <c r="BB755" s="5" t="s">
        <v>79</v>
      </c>
      <c r="BC755" s="5" t="s">
        <v>79</v>
      </c>
      <c r="BD755" s="5" t="s">
        <v>376</v>
      </c>
      <c r="BE755" s="5" t="s">
        <v>245</v>
      </c>
      <c r="BF755" s="5" t="s">
        <v>690</v>
      </c>
      <c r="BG755" s="5" t="b">
        <v>0</v>
      </c>
    </row>
    <row r="756" spans="41:59" ht="12.75">
      <c r="AO756" s="5">
        <v>747</v>
      </c>
      <c r="AP756" s="77" t="s">
        <v>760</v>
      </c>
      <c r="AQ756" s="14" t="s">
        <v>236</v>
      </c>
      <c r="AR756" s="15" t="s">
        <v>79</v>
      </c>
      <c r="AS756" s="15" t="s">
        <v>79</v>
      </c>
      <c r="AT756" s="16" t="s">
        <v>79</v>
      </c>
      <c r="AU756" s="15" t="s">
        <v>90</v>
      </c>
      <c r="AV756" s="17" t="s">
        <v>79</v>
      </c>
      <c r="AW756" s="17">
        <v>24</v>
      </c>
      <c r="AX756" s="17">
        <v>27</v>
      </c>
      <c r="AY756" s="4">
        <v>160</v>
      </c>
      <c r="AZ756" s="4">
        <v>60</v>
      </c>
      <c r="BA756" s="5" t="s">
        <v>79</v>
      </c>
      <c r="BB756" s="5" t="s">
        <v>79</v>
      </c>
      <c r="BC756" s="5" t="s">
        <v>79</v>
      </c>
      <c r="BD756" s="5" t="s">
        <v>735</v>
      </c>
      <c r="BE756" s="5" t="s">
        <v>236</v>
      </c>
      <c r="BF756" s="5" t="s">
        <v>761</v>
      </c>
      <c r="BG756" s="5" t="b">
        <v>0</v>
      </c>
    </row>
    <row r="757" spans="41:59" ht="12.75">
      <c r="AO757" s="5">
        <v>748</v>
      </c>
      <c r="AP757" s="77" t="s">
        <v>762</v>
      </c>
      <c r="AQ757" s="14" t="s">
        <v>236</v>
      </c>
      <c r="AR757" s="15" t="s">
        <v>79</v>
      </c>
      <c r="AS757" s="15" t="s">
        <v>79</v>
      </c>
      <c r="AT757" s="16" t="s">
        <v>79</v>
      </c>
      <c r="AU757" s="15" t="s">
        <v>90</v>
      </c>
      <c r="AV757" s="17" t="s">
        <v>79</v>
      </c>
      <c r="AW757" s="17">
        <v>24</v>
      </c>
      <c r="AX757" s="17">
        <v>50</v>
      </c>
      <c r="AY757" s="4">
        <v>160</v>
      </c>
      <c r="AZ757" s="4">
        <v>60</v>
      </c>
      <c r="BA757" s="5" t="s">
        <v>79</v>
      </c>
      <c r="BB757" s="5" t="s">
        <v>79</v>
      </c>
      <c r="BC757" s="5" t="s">
        <v>79</v>
      </c>
      <c r="BD757" s="5" t="s">
        <v>735</v>
      </c>
      <c r="BE757" s="5" t="s">
        <v>236</v>
      </c>
      <c r="BF757" s="5" t="s">
        <v>761</v>
      </c>
      <c r="BG757" s="5" t="b">
        <v>0</v>
      </c>
    </row>
    <row r="758" spans="41:59" ht="12.75">
      <c r="AO758" s="5">
        <v>749</v>
      </c>
      <c r="AP758" s="77" t="s">
        <v>763</v>
      </c>
      <c r="AQ758" s="14" t="s">
        <v>236</v>
      </c>
      <c r="AR758" s="15" t="s">
        <v>79</v>
      </c>
      <c r="AS758" s="15" t="s">
        <v>79</v>
      </c>
      <c r="AT758" s="16" t="s">
        <v>79</v>
      </c>
      <c r="AU758" s="15" t="s">
        <v>90</v>
      </c>
      <c r="AV758" s="17" t="s">
        <v>79</v>
      </c>
      <c r="AW758" s="17">
        <v>24</v>
      </c>
      <c r="AX758" s="17">
        <v>50</v>
      </c>
      <c r="AY758" s="4">
        <v>160</v>
      </c>
      <c r="AZ758" s="4">
        <v>60</v>
      </c>
      <c r="BA758" s="5" t="s">
        <v>79</v>
      </c>
      <c r="BB758" s="5" t="s">
        <v>79</v>
      </c>
      <c r="BC758" s="5" t="s">
        <v>79</v>
      </c>
      <c r="BD758" s="5" t="s">
        <v>735</v>
      </c>
      <c r="BE758" s="5" t="s">
        <v>236</v>
      </c>
      <c r="BF758" s="5" t="s">
        <v>761</v>
      </c>
      <c r="BG758" s="5" t="b">
        <v>0</v>
      </c>
    </row>
    <row r="759" spans="41:59" ht="12.75">
      <c r="AO759" s="5">
        <v>750</v>
      </c>
      <c r="AP759" s="77" t="s">
        <v>764</v>
      </c>
      <c r="AQ759" s="14" t="s">
        <v>236</v>
      </c>
      <c r="AR759" s="15" t="s">
        <v>79</v>
      </c>
      <c r="AS759" s="15" t="s">
        <v>79</v>
      </c>
      <c r="AT759" s="16" t="s">
        <v>79</v>
      </c>
      <c r="AU759" s="15" t="s">
        <v>90</v>
      </c>
      <c r="AV759" s="17" t="s">
        <v>79</v>
      </c>
      <c r="AW759" s="17">
        <v>24</v>
      </c>
      <c r="AX759" s="17">
        <v>50</v>
      </c>
      <c r="AY759" s="4">
        <v>160</v>
      </c>
      <c r="AZ759" s="4">
        <v>60</v>
      </c>
      <c r="BA759" s="5" t="s">
        <v>79</v>
      </c>
      <c r="BB759" s="5" t="s">
        <v>79</v>
      </c>
      <c r="BC759" s="5" t="s">
        <v>79</v>
      </c>
      <c r="BD759" s="5" t="s">
        <v>735</v>
      </c>
      <c r="BE759" s="5" t="s">
        <v>236</v>
      </c>
      <c r="BF759" s="5" t="s">
        <v>761</v>
      </c>
      <c r="BG759" s="5" t="b">
        <v>0</v>
      </c>
    </row>
    <row r="760" spans="41:59" ht="12.75">
      <c r="AO760" s="5">
        <v>751</v>
      </c>
      <c r="AP760" s="77" t="s">
        <v>765</v>
      </c>
      <c r="AQ760" s="14" t="s">
        <v>79</v>
      </c>
      <c r="AR760" s="15" t="s">
        <v>79</v>
      </c>
      <c r="AS760" s="15" t="s">
        <v>79</v>
      </c>
      <c r="AT760" s="16" t="s">
        <v>79</v>
      </c>
      <c r="AU760" s="15" t="s">
        <v>79</v>
      </c>
      <c r="AV760" s="17" t="s">
        <v>79</v>
      </c>
      <c r="AW760" s="17">
        <v>24</v>
      </c>
      <c r="AX760" s="17">
        <v>27</v>
      </c>
      <c r="AY760" s="4">
        <v>160</v>
      </c>
      <c r="AZ760" s="4">
        <v>120</v>
      </c>
      <c r="BA760" s="5" t="s">
        <v>79</v>
      </c>
      <c r="BB760" s="5" t="s">
        <v>79</v>
      </c>
      <c r="BC760" s="5" t="s">
        <v>79</v>
      </c>
      <c r="BD760" s="5" t="s">
        <v>735</v>
      </c>
      <c r="BE760" s="5" t="s">
        <v>94</v>
      </c>
      <c r="BF760" s="5" t="s">
        <v>79</v>
      </c>
      <c r="BG760" s="5" t="b">
        <v>0</v>
      </c>
    </row>
    <row r="761" spans="41:59" ht="12.75">
      <c r="AO761" s="5">
        <v>752</v>
      </c>
      <c r="AP761" s="77" t="s">
        <v>766</v>
      </c>
      <c r="AQ761" s="14" t="s">
        <v>236</v>
      </c>
      <c r="AR761" s="15" t="s">
        <v>79</v>
      </c>
      <c r="AS761" s="15" t="s">
        <v>79</v>
      </c>
      <c r="AT761" s="16" t="s">
        <v>79</v>
      </c>
      <c r="AU761" s="15" t="s">
        <v>90</v>
      </c>
      <c r="AV761" s="17" t="s">
        <v>79</v>
      </c>
      <c r="AW761" s="17">
        <v>24</v>
      </c>
      <c r="AX761" s="17">
        <v>50</v>
      </c>
      <c r="AY761" s="4">
        <v>160</v>
      </c>
      <c r="AZ761" s="4">
        <v>60</v>
      </c>
      <c r="BA761" s="5" t="s">
        <v>79</v>
      </c>
      <c r="BB761" s="5" t="s">
        <v>79</v>
      </c>
      <c r="BC761" s="5" t="s">
        <v>79</v>
      </c>
      <c r="BD761" s="5" t="s">
        <v>735</v>
      </c>
      <c r="BE761" s="5" t="s">
        <v>236</v>
      </c>
      <c r="BF761" s="5" t="s">
        <v>767</v>
      </c>
      <c r="BG761" s="5" t="b">
        <v>0</v>
      </c>
    </row>
    <row r="762" spans="41:59" ht="12.75">
      <c r="AO762" s="5">
        <v>753</v>
      </c>
      <c r="AP762" s="77" t="s">
        <v>768</v>
      </c>
      <c r="AQ762" s="14" t="s">
        <v>79</v>
      </c>
      <c r="AR762" s="15" t="s">
        <v>79</v>
      </c>
      <c r="AS762" s="15" t="s">
        <v>79</v>
      </c>
      <c r="AT762" s="16" t="s">
        <v>79</v>
      </c>
      <c r="AU762" s="15" t="s">
        <v>79</v>
      </c>
      <c r="AV762" s="17" t="s">
        <v>79</v>
      </c>
      <c r="AW762" s="17">
        <v>24</v>
      </c>
      <c r="AX762" s="17">
        <v>27</v>
      </c>
      <c r="AY762" s="4">
        <v>160</v>
      </c>
      <c r="AZ762" s="4">
        <v>120</v>
      </c>
      <c r="BA762" s="5" t="s">
        <v>79</v>
      </c>
      <c r="BB762" s="5" t="s">
        <v>79</v>
      </c>
      <c r="BC762" s="5" t="s">
        <v>79</v>
      </c>
      <c r="BD762" s="5" t="s">
        <v>735</v>
      </c>
      <c r="BE762" s="5" t="s">
        <v>94</v>
      </c>
      <c r="BF762" s="5" t="s">
        <v>79</v>
      </c>
      <c r="BG762" s="5" t="b">
        <v>0</v>
      </c>
    </row>
    <row r="763" spans="41:59" ht="12.75">
      <c r="AO763" s="5">
        <v>754</v>
      </c>
      <c r="AP763" s="77" t="s">
        <v>769</v>
      </c>
      <c r="AQ763" s="14" t="s">
        <v>179</v>
      </c>
      <c r="AR763" s="15" t="s">
        <v>79</v>
      </c>
      <c r="AS763" s="15" t="s">
        <v>79</v>
      </c>
      <c r="AT763" s="16" t="s">
        <v>79</v>
      </c>
      <c r="AU763" s="15" t="s">
        <v>90</v>
      </c>
      <c r="AV763" s="17" t="s">
        <v>79</v>
      </c>
      <c r="AW763" s="17">
        <v>24</v>
      </c>
      <c r="AX763" s="17">
        <v>50</v>
      </c>
      <c r="AY763" s="4">
        <v>160</v>
      </c>
      <c r="AZ763" s="4">
        <v>60</v>
      </c>
      <c r="BA763" s="5" t="s">
        <v>79</v>
      </c>
      <c r="BB763" s="5" t="s">
        <v>79</v>
      </c>
      <c r="BC763" s="5" t="s">
        <v>79</v>
      </c>
      <c r="BD763" s="5" t="s">
        <v>376</v>
      </c>
      <c r="BE763" s="5" t="s">
        <v>770</v>
      </c>
      <c r="BF763" s="5" t="s">
        <v>79</v>
      </c>
      <c r="BG763" s="5" t="b">
        <v>0</v>
      </c>
    </row>
    <row r="764" spans="41:59" ht="12.75">
      <c r="AO764" s="5">
        <v>755</v>
      </c>
      <c r="AP764" s="77" t="s">
        <v>771</v>
      </c>
      <c r="AQ764" s="14" t="s">
        <v>236</v>
      </c>
      <c r="AR764" s="15" t="s">
        <v>79</v>
      </c>
      <c r="AS764" s="15" t="s">
        <v>79</v>
      </c>
      <c r="AT764" s="16" t="s">
        <v>79</v>
      </c>
      <c r="AU764" s="15" t="s">
        <v>90</v>
      </c>
      <c r="AV764" s="17" t="s">
        <v>79</v>
      </c>
      <c r="AW764" s="17">
        <v>24</v>
      </c>
      <c r="AX764" s="17">
        <v>50</v>
      </c>
      <c r="AY764" s="4">
        <v>160</v>
      </c>
      <c r="AZ764" s="4">
        <v>60</v>
      </c>
      <c r="BA764" s="5" t="s">
        <v>79</v>
      </c>
      <c r="BB764" s="5" t="s">
        <v>79</v>
      </c>
      <c r="BC764" s="5" t="s">
        <v>79</v>
      </c>
      <c r="BD764" s="5" t="s">
        <v>376</v>
      </c>
      <c r="BE764" s="5" t="s">
        <v>770</v>
      </c>
      <c r="BF764" s="5" t="s">
        <v>79</v>
      </c>
      <c r="BG764" s="5" t="b">
        <v>0</v>
      </c>
    </row>
    <row r="765" spans="41:59" ht="12.75">
      <c r="AO765" s="5">
        <v>756</v>
      </c>
      <c r="AP765" s="77" t="s">
        <v>772</v>
      </c>
      <c r="AQ765" s="14" t="s">
        <v>236</v>
      </c>
      <c r="AR765" s="15" t="s">
        <v>79</v>
      </c>
      <c r="AS765" s="15" t="s">
        <v>79</v>
      </c>
      <c r="AT765" s="16" t="s">
        <v>79</v>
      </c>
      <c r="AU765" s="15" t="s">
        <v>90</v>
      </c>
      <c r="AV765" s="17" t="s">
        <v>79</v>
      </c>
      <c r="AW765" s="17">
        <v>24</v>
      </c>
      <c r="AX765" s="17">
        <v>50</v>
      </c>
      <c r="AY765" s="4">
        <v>160</v>
      </c>
      <c r="AZ765" s="4">
        <v>60</v>
      </c>
      <c r="BA765" s="5" t="s">
        <v>79</v>
      </c>
      <c r="BB765" s="5" t="s">
        <v>79</v>
      </c>
      <c r="BC765" s="5" t="s">
        <v>79</v>
      </c>
      <c r="BD765" s="5" t="s">
        <v>376</v>
      </c>
      <c r="BE765" s="5" t="s">
        <v>770</v>
      </c>
      <c r="BF765" s="5" t="s">
        <v>79</v>
      </c>
      <c r="BG765" s="5" t="b">
        <v>0</v>
      </c>
    </row>
    <row r="766" spans="41:59" ht="12.75">
      <c r="AO766" s="5">
        <v>757</v>
      </c>
      <c r="AP766" s="77" t="s">
        <v>773</v>
      </c>
      <c r="AQ766" s="14" t="s">
        <v>236</v>
      </c>
      <c r="AR766" s="15" t="s">
        <v>79</v>
      </c>
      <c r="AS766" s="15" t="s">
        <v>79</v>
      </c>
      <c r="AT766" s="16" t="s">
        <v>79</v>
      </c>
      <c r="AU766" s="15" t="s">
        <v>90</v>
      </c>
      <c r="AV766" s="17" t="s">
        <v>79</v>
      </c>
      <c r="AW766" s="17">
        <v>24</v>
      </c>
      <c r="AX766" s="17">
        <v>50</v>
      </c>
      <c r="AY766" s="4">
        <v>160</v>
      </c>
      <c r="AZ766" s="4">
        <v>60</v>
      </c>
      <c r="BA766" s="5" t="s">
        <v>79</v>
      </c>
      <c r="BB766" s="5" t="s">
        <v>79</v>
      </c>
      <c r="BC766" s="5" t="s">
        <v>79</v>
      </c>
      <c r="BD766" s="5" t="s">
        <v>735</v>
      </c>
      <c r="BE766" s="5" t="s">
        <v>236</v>
      </c>
      <c r="BF766" s="5" t="s">
        <v>738</v>
      </c>
      <c r="BG766" s="5" t="b">
        <v>0</v>
      </c>
    </row>
    <row r="767" spans="41:59" ht="12.75">
      <c r="AO767" s="5">
        <v>758</v>
      </c>
      <c r="AP767" s="77" t="s">
        <v>774</v>
      </c>
      <c r="AQ767" s="14" t="s">
        <v>236</v>
      </c>
      <c r="AR767" s="15" t="s">
        <v>79</v>
      </c>
      <c r="AS767" s="15" t="s">
        <v>79</v>
      </c>
      <c r="AT767" s="16" t="s">
        <v>79</v>
      </c>
      <c r="AU767" s="15" t="s">
        <v>90</v>
      </c>
      <c r="AV767" s="17" t="s">
        <v>79</v>
      </c>
      <c r="AW767" s="17">
        <v>24</v>
      </c>
      <c r="AX767" s="17">
        <v>50</v>
      </c>
      <c r="AY767" s="4">
        <v>160</v>
      </c>
      <c r="AZ767" s="4">
        <v>60</v>
      </c>
      <c r="BA767" s="5" t="s">
        <v>79</v>
      </c>
      <c r="BB767" s="5" t="s">
        <v>79</v>
      </c>
      <c r="BC767" s="5" t="s">
        <v>79</v>
      </c>
      <c r="BD767" s="5" t="s">
        <v>735</v>
      </c>
      <c r="BE767" s="5" t="s">
        <v>236</v>
      </c>
      <c r="BF767" s="5" t="s">
        <v>738</v>
      </c>
      <c r="BG767" s="5" t="b">
        <v>0</v>
      </c>
    </row>
    <row r="768" spans="41:59" ht="12.75">
      <c r="AO768" s="5">
        <v>759</v>
      </c>
      <c r="AP768" s="77" t="s">
        <v>1558</v>
      </c>
      <c r="AQ768" s="14" t="s">
        <v>188</v>
      </c>
      <c r="AR768" s="15" t="s">
        <v>109</v>
      </c>
      <c r="AS768" s="15" t="s">
        <v>79</v>
      </c>
      <c r="AT768" s="16" t="s">
        <v>79</v>
      </c>
      <c r="AU768" s="15">
        <v>160</v>
      </c>
      <c r="AV768" s="17" t="s">
        <v>79</v>
      </c>
      <c r="AW768" s="17">
        <v>120</v>
      </c>
      <c r="AX768" s="17">
        <v>35</v>
      </c>
      <c r="AY768" s="63">
        <v>160</v>
      </c>
      <c r="AZ768" s="63">
        <v>60</v>
      </c>
      <c r="BA768" s="64" t="s">
        <v>79</v>
      </c>
      <c r="BB768" s="64">
        <v>1</v>
      </c>
      <c r="BC768" s="64" t="s">
        <v>79</v>
      </c>
      <c r="BD768" s="64" t="s">
        <v>376</v>
      </c>
      <c r="BE768" s="64" t="s">
        <v>194</v>
      </c>
      <c r="BF768" s="64" t="s">
        <v>79</v>
      </c>
      <c r="BG768" s="64" t="b">
        <v>1</v>
      </c>
    </row>
    <row r="769" spans="41:59" ht="12.75">
      <c r="AO769" s="5">
        <v>760</v>
      </c>
      <c r="AP769" s="77" t="s">
        <v>1559</v>
      </c>
      <c r="AQ769" s="14" t="s">
        <v>188</v>
      </c>
      <c r="AR769" s="15" t="s">
        <v>79</v>
      </c>
      <c r="AS769" s="15" t="s">
        <v>79</v>
      </c>
      <c r="AT769" s="16" t="s">
        <v>79</v>
      </c>
      <c r="AU769" s="15">
        <v>160</v>
      </c>
      <c r="AV769" s="17" t="s">
        <v>79</v>
      </c>
      <c r="AW769" s="17">
        <v>24</v>
      </c>
      <c r="AX769" s="17">
        <v>35</v>
      </c>
      <c r="AY769" s="63">
        <v>160</v>
      </c>
      <c r="AZ769" s="63">
        <v>60</v>
      </c>
      <c r="BA769" s="64" t="s">
        <v>79</v>
      </c>
      <c r="BB769" s="64">
        <v>1</v>
      </c>
      <c r="BC769" s="64" t="s">
        <v>79</v>
      </c>
      <c r="BD769" s="64" t="s">
        <v>376</v>
      </c>
      <c r="BE769" s="64" t="s">
        <v>194</v>
      </c>
      <c r="BF769" s="64" t="s">
        <v>79</v>
      </c>
      <c r="BG769" s="64" t="b">
        <v>1</v>
      </c>
    </row>
    <row r="770" spans="41:59" ht="12.75">
      <c r="AO770" s="5">
        <v>761</v>
      </c>
      <c r="AP770" s="77" t="s">
        <v>1332</v>
      </c>
      <c r="AQ770" s="14" t="s">
        <v>188</v>
      </c>
      <c r="AR770" s="15" t="s">
        <v>109</v>
      </c>
      <c r="AS770" s="15" t="s">
        <v>79</v>
      </c>
      <c r="AT770" s="16" t="s">
        <v>79</v>
      </c>
      <c r="AU770" s="15">
        <v>90</v>
      </c>
      <c r="AV770" s="17" t="s">
        <v>79</v>
      </c>
      <c r="AW770" s="17">
        <v>120</v>
      </c>
      <c r="AX770" s="17">
        <v>35</v>
      </c>
      <c r="AY770" s="63">
        <v>90</v>
      </c>
      <c r="AZ770" s="63">
        <v>30</v>
      </c>
      <c r="BA770" s="64" t="s">
        <v>79</v>
      </c>
      <c r="BB770" s="64">
        <v>1</v>
      </c>
      <c r="BC770" s="64" t="s">
        <v>79</v>
      </c>
      <c r="BD770" s="64" t="s">
        <v>376</v>
      </c>
      <c r="BE770" s="64" t="s">
        <v>224</v>
      </c>
      <c r="BF770" s="64" t="s">
        <v>79</v>
      </c>
      <c r="BG770" s="64" t="b">
        <v>1</v>
      </c>
    </row>
    <row r="771" spans="41:59" ht="12.75">
      <c r="AO771" s="5">
        <v>762</v>
      </c>
      <c r="AP771" s="77" t="s">
        <v>1333</v>
      </c>
      <c r="AQ771" s="14" t="s">
        <v>188</v>
      </c>
      <c r="AR771" s="15" t="s">
        <v>109</v>
      </c>
      <c r="AS771" s="15" t="s">
        <v>79</v>
      </c>
      <c r="AT771" s="16" t="s">
        <v>79</v>
      </c>
      <c r="AU771" s="15">
        <v>160</v>
      </c>
      <c r="AV771" s="17" t="s">
        <v>79</v>
      </c>
      <c r="AW771" s="17">
        <v>120</v>
      </c>
      <c r="AX771" s="17">
        <v>35</v>
      </c>
      <c r="AY771" s="63">
        <v>160</v>
      </c>
      <c r="AZ771" s="63">
        <v>60</v>
      </c>
      <c r="BA771" s="64" t="s">
        <v>79</v>
      </c>
      <c r="BB771" s="64">
        <v>1</v>
      </c>
      <c r="BC771" s="64" t="s">
        <v>79</v>
      </c>
      <c r="BD771" s="64" t="s">
        <v>376</v>
      </c>
      <c r="BE771" s="64" t="s">
        <v>94</v>
      </c>
      <c r="BF771" s="64" t="s">
        <v>1222</v>
      </c>
      <c r="BG771" s="64" t="b">
        <v>1</v>
      </c>
    </row>
    <row r="772" spans="41:59" ht="12.75">
      <c r="AO772" s="5">
        <v>763</v>
      </c>
      <c r="AP772" s="77" t="s">
        <v>1334</v>
      </c>
      <c r="AQ772" s="14" t="s">
        <v>188</v>
      </c>
      <c r="AR772" s="15" t="s">
        <v>109</v>
      </c>
      <c r="AS772" s="15" t="s">
        <v>79</v>
      </c>
      <c r="AT772" s="16" t="s">
        <v>1210</v>
      </c>
      <c r="AU772" s="15">
        <v>90</v>
      </c>
      <c r="AV772" s="17" t="s">
        <v>79</v>
      </c>
      <c r="AW772" s="17">
        <v>120</v>
      </c>
      <c r="AX772" s="17">
        <v>35</v>
      </c>
      <c r="AY772" s="63">
        <v>90</v>
      </c>
      <c r="AZ772" s="63">
        <v>30</v>
      </c>
      <c r="BA772" s="64" t="s">
        <v>79</v>
      </c>
      <c r="BB772" s="64">
        <v>1</v>
      </c>
      <c r="BC772" s="64" t="s">
        <v>79</v>
      </c>
      <c r="BD772" s="64" t="s">
        <v>376</v>
      </c>
      <c r="BE772" s="64" t="s">
        <v>224</v>
      </c>
      <c r="BF772" s="64" t="s">
        <v>1211</v>
      </c>
      <c r="BG772" s="64" t="b">
        <v>1</v>
      </c>
    </row>
    <row r="773" spans="41:59" ht="12.75">
      <c r="AO773" s="5">
        <v>764</v>
      </c>
      <c r="AP773" s="77" t="s">
        <v>1335</v>
      </c>
      <c r="AQ773" s="14" t="s">
        <v>188</v>
      </c>
      <c r="AR773" s="15" t="s">
        <v>79</v>
      </c>
      <c r="AS773" s="15" t="s">
        <v>132</v>
      </c>
      <c r="AT773" s="16" t="s">
        <v>79</v>
      </c>
      <c r="AU773" s="15">
        <v>160</v>
      </c>
      <c r="AV773" s="17" t="s">
        <v>79</v>
      </c>
      <c r="AW773" s="17">
        <v>24</v>
      </c>
      <c r="AX773" s="17">
        <v>35</v>
      </c>
      <c r="AY773" s="63">
        <v>160</v>
      </c>
      <c r="AZ773" s="63">
        <v>60</v>
      </c>
      <c r="BA773" s="64">
        <v>2</v>
      </c>
      <c r="BB773" s="64">
        <v>1</v>
      </c>
      <c r="BC773" s="64" t="s">
        <v>79</v>
      </c>
      <c r="BD773" s="64" t="s">
        <v>376</v>
      </c>
      <c r="BE773" s="64" t="s">
        <v>192</v>
      </c>
      <c r="BF773" s="64" t="s">
        <v>79</v>
      </c>
      <c r="BG773" s="64" t="b">
        <v>1</v>
      </c>
    </row>
    <row r="774" spans="41:59" ht="12.75">
      <c r="AO774" s="5">
        <v>765</v>
      </c>
      <c r="AP774" s="77" t="s">
        <v>1336</v>
      </c>
      <c r="AQ774" s="14" t="s">
        <v>188</v>
      </c>
      <c r="AR774" s="15" t="s">
        <v>109</v>
      </c>
      <c r="AS774" s="15" t="s">
        <v>132</v>
      </c>
      <c r="AT774" s="16" t="s">
        <v>79</v>
      </c>
      <c r="AU774" s="15">
        <v>90</v>
      </c>
      <c r="AV774" s="17" t="s">
        <v>79</v>
      </c>
      <c r="AW774" s="17">
        <v>120</v>
      </c>
      <c r="AX774" s="17">
        <v>35</v>
      </c>
      <c r="AY774" s="63">
        <v>90</v>
      </c>
      <c r="AZ774" s="63">
        <v>30</v>
      </c>
      <c r="BA774" s="64">
        <v>2</v>
      </c>
      <c r="BB774" s="64">
        <v>1</v>
      </c>
      <c r="BC774" s="64" t="s">
        <v>79</v>
      </c>
      <c r="BD774" s="64" t="s">
        <v>376</v>
      </c>
      <c r="BE774" s="64" t="s">
        <v>226</v>
      </c>
      <c r="BF774" s="64" t="s">
        <v>79</v>
      </c>
      <c r="BG774" s="64" t="b">
        <v>1</v>
      </c>
    </row>
    <row r="775" spans="41:59" ht="12.75">
      <c r="AO775" s="5">
        <v>766</v>
      </c>
      <c r="AP775" s="77" t="s">
        <v>1337</v>
      </c>
      <c r="AQ775" s="14" t="s">
        <v>188</v>
      </c>
      <c r="AR775" s="15" t="s">
        <v>79</v>
      </c>
      <c r="AS775" s="15" t="s">
        <v>79</v>
      </c>
      <c r="AT775" s="16" t="s">
        <v>79</v>
      </c>
      <c r="AU775" s="15">
        <v>160</v>
      </c>
      <c r="AV775" s="17" t="s">
        <v>79</v>
      </c>
      <c r="AW775" s="17">
        <v>24</v>
      </c>
      <c r="AX775" s="17">
        <v>35</v>
      </c>
      <c r="AY775" s="63">
        <v>160</v>
      </c>
      <c r="AZ775" s="63">
        <v>60</v>
      </c>
      <c r="BA775" s="64" t="s">
        <v>79</v>
      </c>
      <c r="BB775" s="64">
        <v>1</v>
      </c>
      <c r="BC775" s="64" t="s">
        <v>79</v>
      </c>
      <c r="BD775" s="64" t="s">
        <v>376</v>
      </c>
      <c r="BE775" s="64" t="s">
        <v>94</v>
      </c>
      <c r="BF775" s="64" t="s">
        <v>1222</v>
      </c>
      <c r="BG775" s="64" t="b">
        <v>1</v>
      </c>
    </row>
    <row r="776" spans="41:59" ht="12.75">
      <c r="AO776" s="5">
        <v>767</v>
      </c>
      <c r="AP776" s="77" t="s">
        <v>224</v>
      </c>
      <c r="AQ776" s="14" t="s">
        <v>188</v>
      </c>
      <c r="AR776" s="15" t="s">
        <v>109</v>
      </c>
      <c r="AS776" s="15" t="s">
        <v>79</v>
      </c>
      <c r="AT776" s="16" t="s">
        <v>79</v>
      </c>
      <c r="AU776" s="15">
        <v>90</v>
      </c>
      <c r="AV776" s="17" t="s">
        <v>79</v>
      </c>
      <c r="AW776" s="17">
        <v>120</v>
      </c>
      <c r="AX776" s="17">
        <v>35</v>
      </c>
      <c r="AY776" s="63">
        <v>90</v>
      </c>
      <c r="AZ776" s="63">
        <v>30</v>
      </c>
      <c r="BA776" s="64" t="s">
        <v>79</v>
      </c>
      <c r="BB776" s="64">
        <v>2</v>
      </c>
      <c r="BC776" s="64" t="s">
        <v>79</v>
      </c>
      <c r="BD776" s="64" t="s">
        <v>376</v>
      </c>
      <c r="BE776" s="64" t="s">
        <v>224</v>
      </c>
      <c r="BF776" s="64" t="s">
        <v>79</v>
      </c>
      <c r="BG776" s="64" t="b">
        <v>1</v>
      </c>
    </row>
    <row r="777" spans="41:59" ht="12.75">
      <c r="AO777" s="5">
        <v>768</v>
      </c>
      <c r="AP777" s="77" t="s">
        <v>851</v>
      </c>
      <c r="AQ777" s="14" t="s">
        <v>188</v>
      </c>
      <c r="AR777" s="15" t="s">
        <v>104</v>
      </c>
      <c r="AS777" s="15" t="s">
        <v>79</v>
      </c>
      <c r="AT777" s="16" t="s">
        <v>79</v>
      </c>
      <c r="AU777" s="15">
        <v>160</v>
      </c>
      <c r="AV777" s="17" t="s">
        <v>79</v>
      </c>
      <c r="AW777" s="17">
        <v>240</v>
      </c>
      <c r="AX777" s="17">
        <v>35</v>
      </c>
      <c r="AY777" s="63">
        <v>160</v>
      </c>
      <c r="AZ777" s="63">
        <v>60</v>
      </c>
      <c r="BA777" s="64" t="s">
        <v>79</v>
      </c>
      <c r="BB777" s="64">
        <v>2</v>
      </c>
      <c r="BC777" s="64" t="s">
        <v>79</v>
      </c>
      <c r="BD777" s="64" t="s">
        <v>376</v>
      </c>
      <c r="BE777" s="64" t="s">
        <v>851</v>
      </c>
      <c r="BF777" s="64" t="s">
        <v>79</v>
      </c>
      <c r="BG777" s="64" t="b">
        <v>1</v>
      </c>
    </row>
    <row r="778" spans="41:59" ht="12.75">
      <c r="AO778" s="5">
        <v>769</v>
      </c>
      <c r="AP778" s="77" t="s">
        <v>194</v>
      </c>
      <c r="AQ778" s="14" t="s">
        <v>188</v>
      </c>
      <c r="AR778" s="15" t="s">
        <v>109</v>
      </c>
      <c r="AS778" s="15" t="s">
        <v>79</v>
      </c>
      <c r="AT778" s="16" t="s">
        <v>79</v>
      </c>
      <c r="AU778" s="15">
        <v>160</v>
      </c>
      <c r="AV778" s="17" t="s">
        <v>79</v>
      </c>
      <c r="AW778" s="17">
        <v>120</v>
      </c>
      <c r="AX778" s="17">
        <v>35</v>
      </c>
      <c r="AY778" s="63">
        <v>160</v>
      </c>
      <c r="AZ778" s="63">
        <v>60</v>
      </c>
      <c r="BA778" s="64" t="s">
        <v>79</v>
      </c>
      <c r="BB778" s="64">
        <v>2</v>
      </c>
      <c r="BC778" s="64" t="s">
        <v>79</v>
      </c>
      <c r="BD778" s="64" t="s">
        <v>376</v>
      </c>
      <c r="BE778" s="64" t="s">
        <v>194</v>
      </c>
      <c r="BF778" s="64" t="s">
        <v>79</v>
      </c>
      <c r="BG778" s="64" t="b">
        <v>1</v>
      </c>
    </row>
    <row r="779" spans="41:59" ht="12.75">
      <c r="AO779" s="5">
        <v>770</v>
      </c>
      <c r="AP779" s="77" t="s">
        <v>1560</v>
      </c>
      <c r="AQ779" s="14" t="s">
        <v>188</v>
      </c>
      <c r="AR779" s="15" t="s">
        <v>109</v>
      </c>
      <c r="AS779" s="15" t="s">
        <v>79</v>
      </c>
      <c r="AT779" s="16" t="s">
        <v>79</v>
      </c>
      <c r="AU779" s="15">
        <v>160</v>
      </c>
      <c r="AV779" s="17" t="s">
        <v>79</v>
      </c>
      <c r="AW779" s="17">
        <v>120</v>
      </c>
      <c r="AX779" s="17">
        <v>35</v>
      </c>
      <c r="AY779" s="63">
        <v>160</v>
      </c>
      <c r="AZ779" s="63">
        <v>60</v>
      </c>
      <c r="BA779" s="64" t="s">
        <v>79</v>
      </c>
      <c r="BB779" s="64">
        <v>2</v>
      </c>
      <c r="BC779" s="64" t="s">
        <v>79</v>
      </c>
      <c r="BD779" s="64" t="s">
        <v>376</v>
      </c>
      <c r="BE779" s="64" t="s">
        <v>194</v>
      </c>
      <c r="BF779" s="64" t="s">
        <v>79</v>
      </c>
      <c r="BG779" s="64" t="b">
        <v>1</v>
      </c>
    </row>
    <row r="780" spans="41:59" ht="12.75">
      <c r="AO780" s="5">
        <v>771</v>
      </c>
      <c r="AP780" s="77" t="s">
        <v>1561</v>
      </c>
      <c r="AQ780" s="14" t="s">
        <v>188</v>
      </c>
      <c r="AR780" s="15" t="s">
        <v>129</v>
      </c>
      <c r="AS780" s="15" t="s">
        <v>79</v>
      </c>
      <c r="AT780" s="16" t="s">
        <v>79</v>
      </c>
      <c r="AU780" s="15">
        <v>160</v>
      </c>
      <c r="AV780" s="17" t="s">
        <v>79</v>
      </c>
      <c r="AW780" s="17">
        <v>220</v>
      </c>
      <c r="AX780" s="17">
        <v>35</v>
      </c>
      <c r="AY780" s="63">
        <v>160</v>
      </c>
      <c r="AZ780" s="63">
        <v>60</v>
      </c>
      <c r="BA780" s="64" t="s">
        <v>79</v>
      </c>
      <c r="BB780" s="64">
        <v>2</v>
      </c>
      <c r="BC780" s="64" t="s">
        <v>1215</v>
      </c>
      <c r="BD780" s="64" t="s">
        <v>376</v>
      </c>
      <c r="BE780" s="64" t="s">
        <v>837</v>
      </c>
      <c r="BF780" s="64" t="s">
        <v>79</v>
      </c>
      <c r="BG780" s="64" t="b">
        <v>1</v>
      </c>
    </row>
    <row r="781" spans="41:59" ht="12.75">
      <c r="AO781" s="5">
        <v>772</v>
      </c>
      <c r="AP781" s="77" t="s">
        <v>1562</v>
      </c>
      <c r="AQ781" s="14" t="s">
        <v>188</v>
      </c>
      <c r="AR781" s="15" t="s">
        <v>109</v>
      </c>
      <c r="AS781" s="15" t="s">
        <v>79</v>
      </c>
      <c r="AT781" s="16" t="s">
        <v>79</v>
      </c>
      <c r="AU781" s="15">
        <v>90</v>
      </c>
      <c r="AV781" s="17" t="s">
        <v>79</v>
      </c>
      <c r="AW781" s="17">
        <v>120</v>
      </c>
      <c r="AX781" s="17">
        <v>35</v>
      </c>
      <c r="AY781" s="63">
        <v>90</v>
      </c>
      <c r="AZ781" s="63">
        <v>30</v>
      </c>
      <c r="BA781" s="64" t="s">
        <v>79</v>
      </c>
      <c r="BB781" s="64">
        <v>2</v>
      </c>
      <c r="BC781" s="64" t="s">
        <v>1215</v>
      </c>
      <c r="BD781" s="64" t="s">
        <v>376</v>
      </c>
      <c r="BE781" s="64" t="s">
        <v>224</v>
      </c>
      <c r="BF781" s="64" t="s">
        <v>79</v>
      </c>
      <c r="BG781" s="64" t="b">
        <v>1</v>
      </c>
    </row>
    <row r="782" spans="41:59" ht="12.75">
      <c r="AO782" s="5">
        <v>773</v>
      </c>
      <c r="AP782" s="77" t="s">
        <v>1563</v>
      </c>
      <c r="AQ782" s="14" t="s">
        <v>188</v>
      </c>
      <c r="AR782" s="15" t="s">
        <v>79</v>
      </c>
      <c r="AS782" s="15" t="s">
        <v>79</v>
      </c>
      <c r="AT782" s="16" t="s">
        <v>79</v>
      </c>
      <c r="AU782" s="15">
        <v>90</v>
      </c>
      <c r="AV782" s="17" t="s">
        <v>79</v>
      </c>
      <c r="AW782" s="17">
        <v>24</v>
      </c>
      <c r="AX782" s="17">
        <v>35</v>
      </c>
      <c r="AY782" s="63">
        <v>90</v>
      </c>
      <c r="AZ782" s="63">
        <v>30</v>
      </c>
      <c r="BA782" s="64" t="s">
        <v>79</v>
      </c>
      <c r="BB782" s="64">
        <v>2</v>
      </c>
      <c r="BC782" s="64" t="s">
        <v>1215</v>
      </c>
      <c r="BD782" s="64" t="s">
        <v>376</v>
      </c>
      <c r="BE782" s="64" t="s">
        <v>224</v>
      </c>
      <c r="BF782" s="64" t="s">
        <v>79</v>
      </c>
      <c r="BG782" s="64" t="b">
        <v>1</v>
      </c>
    </row>
    <row r="783" spans="41:59" ht="12.75">
      <c r="AO783" s="5">
        <v>774</v>
      </c>
      <c r="AP783" s="77" t="s">
        <v>1338</v>
      </c>
      <c r="AQ783" s="14" t="s">
        <v>188</v>
      </c>
      <c r="AR783" s="15" t="s">
        <v>79</v>
      </c>
      <c r="AS783" s="15" t="s">
        <v>79</v>
      </c>
      <c r="AT783" s="16" t="s">
        <v>79</v>
      </c>
      <c r="AU783" s="15">
        <v>160</v>
      </c>
      <c r="AV783" s="17" t="s">
        <v>79</v>
      </c>
      <c r="AW783" s="17">
        <v>24</v>
      </c>
      <c r="AX783" s="17">
        <v>35</v>
      </c>
      <c r="AY783" s="63">
        <v>160</v>
      </c>
      <c r="AZ783" s="63">
        <v>60</v>
      </c>
      <c r="BA783" s="64" t="s">
        <v>79</v>
      </c>
      <c r="BB783" s="64">
        <v>2</v>
      </c>
      <c r="BC783" s="64" t="s">
        <v>79</v>
      </c>
      <c r="BD783" s="64" t="s">
        <v>376</v>
      </c>
      <c r="BE783" s="64" t="s">
        <v>194</v>
      </c>
      <c r="BF783" s="64" t="s">
        <v>79</v>
      </c>
      <c r="BG783" s="64" t="b">
        <v>1</v>
      </c>
    </row>
    <row r="784" spans="41:59" ht="12.75">
      <c r="AO784" s="5">
        <v>775</v>
      </c>
      <c r="AP784" s="77" t="s">
        <v>837</v>
      </c>
      <c r="AQ784" s="14" t="s">
        <v>188</v>
      </c>
      <c r="AR784" s="15" t="s">
        <v>129</v>
      </c>
      <c r="AS784" s="15" t="s">
        <v>79</v>
      </c>
      <c r="AT784" s="16" t="s">
        <v>79</v>
      </c>
      <c r="AU784" s="15">
        <v>160</v>
      </c>
      <c r="AV784" s="17" t="s">
        <v>79</v>
      </c>
      <c r="AW784" s="17">
        <v>220</v>
      </c>
      <c r="AX784" s="17">
        <v>35</v>
      </c>
      <c r="AY784" s="63">
        <v>160</v>
      </c>
      <c r="AZ784" s="63">
        <v>60</v>
      </c>
      <c r="BA784" s="64" t="s">
        <v>79</v>
      </c>
      <c r="BB784" s="64">
        <v>2</v>
      </c>
      <c r="BC784" s="64" t="s">
        <v>79</v>
      </c>
      <c r="BD784" s="64" t="s">
        <v>376</v>
      </c>
      <c r="BE784" s="64" t="s">
        <v>837</v>
      </c>
      <c r="BF784" s="64" t="s">
        <v>79</v>
      </c>
      <c r="BG784" s="64" t="b">
        <v>1</v>
      </c>
    </row>
    <row r="785" spans="41:59" ht="12.75">
      <c r="AO785" s="5">
        <v>776</v>
      </c>
      <c r="AP785" s="77" t="s">
        <v>1564</v>
      </c>
      <c r="AQ785" s="14" t="s">
        <v>188</v>
      </c>
      <c r="AR785" s="15" t="s">
        <v>109</v>
      </c>
      <c r="AS785" s="15" t="s">
        <v>79</v>
      </c>
      <c r="AT785" s="16" t="s">
        <v>79</v>
      </c>
      <c r="AU785" s="15">
        <v>160</v>
      </c>
      <c r="AV785" s="17" t="s">
        <v>79</v>
      </c>
      <c r="AW785" s="17">
        <v>120</v>
      </c>
      <c r="AX785" s="17">
        <v>35</v>
      </c>
      <c r="AY785" s="63">
        <v>160</v>
      </c>
      <c r="AZ785" s="63">
        <v>60</v>
      </c>
      <c r="BA785" s="64" t="s">
        <v>79</v>
      </c>
      <c r="BB785" s="64">
        <v>2</v>
      </c>
      <c r="BC785" s="64" t="s">
        <v>1215</v>
      </c>
      <c r="BD785" s="64" t="s">
        <v>376</v>
      </c>
      <c r="BE785" s="64" t="s">
        <v>194</v>
      </c>
      <c r="BF785" s="64" t="s">
        <v>79</v>
      </c>
      <c r="BG785" s="64" t="b">
        <v>1</v>
      </c>
    </row>
    <row r="786" spans="41:59" ht="12.75">
      <c r="AO786" s="5">
        <v>777</v>
      </c>
      <c r="AP786" s="77" t="s">
        <v>1565</v>
      </c>
      <c r="AQ786" s="14" t="s">
        <v>188</v>
      </c>
      <c r="AR786" s="15" t="s">
        <v>109</v>
      </c>
      <c r="AS786" s="15" t="s">
        <v>79</v>
      </c>
      <c r="AT786" s="16" t="s">
        <v>79</v>
      </c>
      <c r="AU786" s="15">
        <v>160</v>
      </c>
      <c r="AV786" s="17" t="s">
        <v>79</v>
      </c>
      <c r="AW786" s="17">
        <v>120</v>
      </c>
      <c r="AX786" s="17">
        <v>35</v>
      </c>
      <c r="AY786" s="63">
        <v>160</v>
      </c>
      <c r="AZ786" s="63">
        <v>60</v>
      </c>
      <c r="BA786" s="64" t="s">
        <v>79</v>
      </c>
      <c r="BB786" s="64">
        <v>2</v>
      </c>
      <c r="BC786" s="64" t="s">
        <v>1215</v>
      </c>
      <c r="BD786" s="64" t="s">
        <v>376</v>
      </c>
      <c r="BE786" s="64" t="s">
        <v>94</v>
      </c>
      <c r="BF786" s="64" t="s">
        <v>1222</v>
      </c>
      <c r="BG786" s="64" t="b">
        <v>1</v>
      </c>
    </row>
    <row r="787" spans="41:59" ht="12.75">
      <c r="AO787" s="5">
        <v>778</v>
      </c>
      <c r="AP787" s="77" t="s">
        <v>1566</v>
      </c>
      <c r="AQ787" s="14" t="s">
        <v>188</v>
      </c>
      <c r="AR787" s="15" t="s">
        <v>104</v>
      </c>
      <c r="AS787" s="15" t="s">
        <v>79</v>
      </c>
      <c r="AT787" s="16" t="s">
        <v>79</v>
      </c>
      <c r="AU787" s="15">
        <v>90</v>
      </c>
      <c r="AV787" s="17" t="s">
        <v>79</v>
      </c>
      <c r="AW787" s="17" t="s">
        <v>274</v>
      </c>
      <c r="AX787" s="17">
        <v>35</v>
      </c>
      <c r="AY787" s="63">
        <v>90</v>
      </c>
      <c r="AZ787" s="63">
        <v>30</v>
      </c>
      <c r="BA787" s="64" t="s">
        <v>79</v>
      </c>
      <c r="BB787" s="64">
        <v>2</v>
      </c>
      <c r="BC787" s="64" t="s">
        <v>79</v>
      </c>
      <c r="BD787" s="64" t="s">
        <v>376</v>
      </c>
      <c r="BE787" s="64" t="s">
        <v>94</v>
      </c>
      <c r="BF787" s="64" t="s">
        <v>1443</v>
      </c>
      <c r="BG787" s="64" t="b">
        <v>1</v>
      </c>
    </row>
    <row r="788" spans="41:59" ht="12.75">
      <c r="AO788" s="5">
        <v>779</v>
      </c>
      <c r="AP788" s="77" t="s">
        <v>1339</v>
      </c>
      <c r="AQ788" s="14" t="s">
        <v>188</v>
      </c>
      <c r="AR788" s="15" t="s">
        <v>79</v>
      </c>
      <c r="AS788" s="15" t="s">
        <v>79</v>
      </c>
      <c r="AT788" s="16" t="s">
        <v>79</v>
      </c>
      <c r="AU788" s="15">
        <v>90</v>
      </c>
      <c r="AV788" s="17" t="s">
        <v>79</v>
      </c>
      <c r="AW788" s="17">
        <v>24</v>
      </c>
      <c r="AX788" s="17">
        <v>35</v>
      </c>
      <c r="AY788" s="63">
        <v>90</v>
      </c>
      <c r="AZ788" s="63">
        <v>30</v>
      </c>
      <c r="BA788" s="64" t="s">
        <v>79</v>
      </c>
      <c r="BB788" s="64">
        <v>2</v>
      </c>
      <c r="BC788" s="64" t="s">
        <v>79</v>
      </c>
      <c r="BD788" s="64" t="s">
        <v>376</v>
      </c>
      <c r="BE788" s="64" t="s">
        <v>224</v>
      </c>
      <c r="BF788" s="64" t="s">
        <v>79</v>
      </c>
      <c r="BG788" s="64" t="b">
        <v>1</v>
      </c>
    </row>
    <row r="789" spans="41:59" ht="12.75">
      <c r="AO789" s="5">
        <v>780</v>
      </c>
      <c r="AP789" s="77" t="s">
        <v>1567</v>
      </c>
      <c r="AQ789" s="14" t="s">
        <v>188</v>
      </c>
      <c r="AR789" s="15" t="s">
        <v>109</v>
      </c>
      <c r="AS789" s="15" t="s">
        <v>79</v>
      </c>
      <c r="AT789" s="16" t="s">
        <v>79</v>
      </c>
      <c r="AU789" s="15">
        <v>160</v>
      </c>
      <c r="AV789" s="17" t="s">
        <v>79</v>
      </c>
      <c r="AW789" s="17">
        <v>120</v>
      </c>
      <c r="AX789" s="17">
        <v>35</v>
      </c>
      <c r="AY789" s="63">
        <v>160</v>
      </c>
      <c r="AZ789" s="63">
        <v>60</v>
      </c>
      <c r="BA789" s="64" t="s">
        <v>79</v>
      </c>
      <c r="BB789" s="64">
        <v>2</v>
      </c>
      <c r="BC789" s="64" t="s">
        <v>79</v>
      </c>
      <c r="BD789" s="64" t="s">
        <v>376</v>
      </c>
      <c r="BE789" s="64" t="s">
        <v>94</v>
      </c>
      <c r="BF789" s="64" t="s">
        <v>1222</v>
      </c>
      <c r="BG789" s="64" t="b">
        <v>1</v>
      </c>
    </row>
    <row r="790" spans="41:59" ht="12.75">
      <c r="AO790" s="5">
        <v>781</v>
      </c>
      <c r="AP790" s="77" t="s">
        <v>1568</v>
      </c>
      <c r="AQ790" s="14" t="s">
        <v>188</v>
      </c>
      <c r="AR790" s="15" t="s">
        <v>109</v>
      </c>
      <c r="AS790" s="15" t="s">
        <v>93</v>
      </c>
      <c r="AT790" s="16" t="s">
        <v>79</v>
      </c>
      <c r="AU790" s="15">
        <v>90</v>
      </c>
      <c r="AV790" s="17">
        <v>7</v>
      </c>
      <c r="AW790" s="17">
        <v>120</v>
      </c>
      <c r="AX790" s="17">
        <v>35</v>
      </c>
      <c r="AY790" s="63">
        <v>90</v>
      </c>
      <c r="AZ790" s="63">
        <v>30</v>
      </c>
      <c r="BA790" s="64">
        <v>1</v>
      </c>
      <c r="BB790" s="64">
        <v>2</v>
      </c>
      <c r="BC790" s="64" t="s">
        <v>79</v>
      </c>
      <c r="BD790" s="64" t="s">
        <v>376</v>
      </c>
      <c r="BE790" s="64" t="s">
        <v>226</v>
      </c>
      <c r="BF790" s="64" t="s">
        <v>79</v>
      </c>
      <c r="BG790" s="64" t="b">
        <v>1</v>
      </c>
    </row>
    <row r="791" spans="41:59" ht="12.75">
      <c r="AO791" s="5">
        <v>782</v>
      </c>
      <c r="AP791" s="77" t="s">
        <v>1340</v>
      </c>
      <c r="AQ791" s="14" t="s">
        <v>188</v>
      </c>
      <c r="AR791" s="15" t="s">
        <v>79</v>
      </c>
      <c r="AS791" s="15" t="s">
        <v>132</v>
      </c>
      <c r="AT791" s="16" t="s">
        <v>79</v>
      </c>
      <c r="AU791" s="15">
        <v>160</v>
      </c>
      <c r="AV791" s="17" t="s">
        <v>79</v>
      </c>
      <c r="AW791" s="17">
        <v>24</v>
      </c>
      <c r="AX791" s="17">
        <v>35</v>
      </c>
      <c r="AY791" s="63">
        <v>160</v>
      </c>
      <c r="AZ791" s="63">
        <v>60</v>
      </c>
      <c r="BA791" s="64">
        <v>2</v>
      </c>
      <c r="BB791" s="64">
        <v>2</v>
      </c>
      <c r="BC791" s="64" t="s">
        <v>1215</v>
      </c>
      <c r="BD791" s="64" t="s">
        <v>376</v>
      </c>
      <c r="BE791" s="64" t="s">
        <v>192</v>
      </c>
      <c r="BF791" s="64" t="s">
        <v>79</v>
      </c>
      <c r="BG791" s="64" t="b">
        <v>1</v>
      </c>
    </row>
    <row r="792" spans="41:59" ht="12.75">
      <c r="AO792" s="5">
        <v>783</v>
      </c>
      <c r="AP792" s="77" t="s">
        <v>1569</v>
      </c>
      <c r="AQ792" s="14" t="s">
        <v>188</v>
      </c>
      <c r="AR792" s="15" t="s">
        <v>109</v>
      </c>
      <c r="AS792" s="15" t="s">
        <v>132</v>
      </c>
      <c r="AT792" s="16" t="s">
        <v>79</v>
      </c>
      <c r="AU792" s="15">
        <v>160</v>
      </c>
      <c r="AV792" s="17" t="s">
        <v>79</v>
      </c>
      <c r="AW792" s="17">
        <v>120</v>
      </c>
      <c r="AX792" s="17">
        <v>35</v>
      </c>
      <c r="AY792" s="63">
        <v>160</v>
      </c>
      <c r="AZ792" s="63">
        <v>60</v>
      </c>
      <c r="BA792" s="64">
        <v>2</v>
      </c>
      <c r="BB792" s="64">
        <v>2</v>
      </c>
      <c r="BC792" s="64" t="s">
        <v>1215</v>
      </c>
      <c r="BD792" s="64" t="s">
        <v>376</v>
      </c>
      <c r="BE792" s="64" t="s">
        <v>192</v>
      </c>
      <c r="BF792" s="64" t="s">
        <v>79</v>
      </c>
      <c r="BG792" s="64" t="b">
        <v>1</v>
      </c>
    </row>
    <row r="793" spans="41:59" ht="12.75">
      <c r="AO793" s="5">
        <v>784</v>
      </c>
      <c r="AP793" s="77" t="s">
        <v>1570</v>
      </c>
      <c r="AQ793" s="14" t="s">
        <v>188</v>
      </c>
      <c r="AR793" s="15" t="s">
        <v>104</v>
      </c>
      <c r="AS793" s="15" t="s">
        <v>132</v>
      </c>
      <c r="AT793" s="16" t="s">
        <v>79</v>
      </c>
      <c r="AU793" s="15">
        <v>160</v>
      </c>
      <c r="AV793" s="17" t="s">
        <v>79</v>
      </c>
      <c r="AW793" s="17" t="s">
        <v>274</v>
      </c>
      <c r="AX793" s="17">
        <v>35</v>
      </c>
      <c r="AY793" s="63">
        <v>160</v>
      </c>
      <c r="AZ793" s="63">
        <v>60</v>
      </c>
      <c r="BA793" s="64">
        <v>2</v>
      </c>
      <c r="BB793" s="64">
        <v>2</v>
      </c>
      <c r="BC793" s="64" t="s">
        <v>1215</v>
      </c>
      <c r="BD793" s="64" t="s">
        <v>376</v>
      </c>
      <c r="BE793" s="64" t="s">
        <v>94</v>
      </c>
      <c r="BF793" s="64" t="s">
        <v>79</v>
      </c>
      <c r="BG793" s="64" t="b">
        <v>1</v>
      </c>
    </row>
    <row r="794" spans="41:59" ht="12.75">
      <c r="AO794" s="5">
        <v>785</v>
      </c>
      <c r="AP794" s="77" t="s">
        <v>1571</v>
      </c>
      <c r="AQ794" s="14" t="s">
        <v>188</v>
      </c>
      <c r="AR794" s="15" t="s">
        <v>109</v>
      </c>
      <c r="AS794" s="15" t="s">
        <v>132</v>
      </c>
      <c r="AT794" s="16" t="s">
        <v>79</v>
      </c>
      <c r="AU794" s="15">
        <v>90</v>
      </c>
      <c r="AV794" s="17" t="s">
        <v>79</v>
      </c>
      <c r="AW794" s="17">
        <v>120</v>
      </c>
      <c r="AX794" s="17">
        <v>35</v>
      </c>
      <c r="AY794" s="63">
        <v>90</v>
      </c>
      <c r="AZ794" s="63">
        <v>30</v>
      </c>
      <c r="BA794" s="64">
        <v>2</v>
      </c>
      <c r="BB794" s="64">
        <v>2</v>
      </c>
      <c r="BC794" s="64" t="s">
        <v>1215</v>
      </c>
      <c r="BD794" s="64" t="s">
        <v>376</v>
      </c>
      <c r="BE794" s="64" t="s">
        <v>226</v>
      </c>
      <c r="BF794" s="64" t="s">
        <v>79</v>
      </c>
      <c r="BG794" s="64" t="b">
        <v>1</v>
      </c>
    </row>
    <row r="795" spans="41:59" ht="12.75">
      <c r="AO795" s="5">
        <v>786</v>
      </c>
      <c r="AP795" s="77" t="s">
        <v>1572</v>
      </c>
      <c r="AQ795" s="14" t="s">
        <v>188</v>
      </c>
      <c r="AR795" s="15" t="s">
        <v>109</v>
      </c>
      <c r="AS795" s="15" t="s">
        <v>132</v>
      </c>
      <c r="AT795" s="16" t="s">
        <v>79</v>
      </c>
      <c r="AU795" s="15">
        <v>160</v>
      </c>
      <c r="AV795" s="17" t="s">
        <v>79</v>
      </c>
      <c r="AW795" s="17">
        <v>120</v>
      </c>
      <c r="AX795" s="17">
        <v>35</v>
      </c>
      <c r="AY795" s="63">
        <v>160</v>
      </c>
      <c r="AZ795" s="63">
        <v>60</v>
      </c>
      <c r="BA795" s="64">
        <v>2</v>
      </c>
      <c r="BB795" s="64">
        <v>2</v>
      </c>
      <c r="BC795" s="64" t="s">
        <v>1215</v>
      </c>
      <c r="BD795" s="64" t="s">
        <v>376</v>
      </c>
      <c r="BE795" s="64" t="s">
        <v>192</v>
      </c>
      <c r="BF795" s="64" t="s">
        <v>79</v>
      </c>
      <c r="BG795" s="64" t="b">
        <v>1</v>
      </c>
    </row>
    <row r="796" spans="41:59" ht="12.75">
      <c r="AO796" s="5">
        <v>787</v>
      </c>
      <c r="AP796" s="77" t="s">
        <v>192</v>
      </c>
      <c r="AQ796" s="14" t="s">
        <v>188</v>
      </c>
      <c r="AR796" s="15" t="s">
        <v>109</v>
      </c>
      <c r="AS796" s="15" t="s">
        <v>132</v>
      </c>
      <c r="AT796" s="16" t="s">
        <v>79</v>
      </c>
      <c r="AU796" s="15">
        <v>160</v>
      </c>
      <c r="AV796" s="17" t="s">
        <v>79</v>
      </c>
      <c r="AW796" s="17">
        <v>120</v>
      </c>
      <c r="AX796" s="17">
        <v>35</v>
      </c>
      <c r="AY796" s="63">
        <v>160</v>
      </c>
      <c r="AZ796" s="63">
        <v>60</v>
      </c>
      <c r="BA796" s="64">
        <v>2</v>
      </c>
      <c r="BB796" s="64">
        <v>2</v>
      </c>
      <c r="BC796" s="64" t="s">
        <v>79</v>
      </c>
      <c r="BD796" s="64" t="s">
        <v>376</v>
      </c>
      <c r="BE796" s="64" t="s">
        <v>192</v>
      </c>
      <c r="BF796" s="64" t="s">
        <v>79</v>
      </c>
      <c r="BG796" s="64" t="b">
        <v>1</v>
      </c>
    </row>
    <row r="797" spans="41:59" ht="12.75">
      <c r="AO797" s="5">
        <v>788</v>
      </c>
      <c r="AP797" s="77" t="s">
        <v>226</v>
      </c>
      <c r="AQ797" s="14" t="s">
        <v>188</v>
      </c>
      <c r="AR797" s="15" t="s">
        <v>109</v>
      </c>
      <c r="AS797" s="15" t="s">
        <v>132</v>
      </c>
      <c r="AT797" s="16" t="s">
        <v>79</v>
      </c>
      <c r="AU797" s="15">
        <v>90</v>
      </c>
      <c r="AV797" s="17" t="s">
        <v>79</v>
      </c>
      <c r="AW797" s="17">
        <v>120</v>
      </c>
      <c r="AX797" s="17">
        <v>35</v>
      </c>
      <c r="AY797" s="63">
        <v>90</v>
      </c>
      <c r="AZ797" s="63">
        <v>30</v>
      </c>
      <c r="BA797" s="64">
        <v>2</v>
      </c>
      <c r="BB797" s="64">
        <v>2</v>
      </c>
      <c r="BC797" s="64" t="s">
        <v>79</v>
      </c>
      <c r="BD797" s="64" t="s">
        <v>376</v>
      </c>
      <c r="BE797" s="64" t="s">
        <v>226</v>
      </c>
      <c r="BF797" s="64" t="s">
        <v>79</v>
      </c>
      <c r="BG797" s="64" t="b">
        <v>1</v>
      </c>
    </row>
    <row r="798" spans="41:59" ht="12.75">
      <c r="AO798" s="5">
        <v>789</v>
      </c>
      <c r="AP798" s="77" t="s">
        <v>188</v>
      </c>
      <c r="AQ798" s="14" t="s">
        <v>188</v>
      </c>
      <c r="AR798" s="15" t="s">
        <v>79</v>
      </c>
      <c r="AS798" s="15" t="s">
        <v>79</v>
      </c>
      <c r="AT798" s="16" t="s">
        <v>79</v>
      </c>
      <c r="AU798" s="15" t="s">
        <v>172</v>
      </c>
      <c r="AV798" s="17" t="s">
        <v>79</v>
      </c>
      <c r="AW798" s="17">
        <v>24</v>
      </c>
      <c r="AX798" s="17">
        <v>35</v>
      </c>
      <c r="AY798" s="63" t="s">
        <v>410</v>
      </c>
      <c r="AZ798" s="63" t="s">
        <v>411</v>
      </c>
      <c r="BA798" s="64" t="s">
        <v>79</v>
      </c>
      <c r="BB798" s="64">
        <v>2</v>
      </c>
      <c r="BC798" s="64" t="s">
        <v>1215</v>
      </c>
      <c r="BD798" s="64" t="s">
        <v>376</v>
      </c>
      <c r="BE798" s="64" t="s">
        <v>188</v>
      </c>
      <c r="BF798" s="64" t="s">
        <v>1229</v>
      </c>
      <c r="BG798" s="64" t="b">
        <v>1</v>
      </c>
    </row>
    <row r="799" spans="41:59" ht="12.75">
      <c r="AO799" s="5">
        <v>790</v>
      </c>
      <c r="AP799" s="77" t="s">
        <v>1341</v>
      </c>
      <c r="AQ799" s="14" t="s">
        <v>188</v>
      </c>
      <c r="AR799" s="15" t="s">
        <v>109</v>
      </c>
      <c r="AS799" s="15" t="s">
        <v>79</v>
      </c>
      <c r="AT799" s="16" t="s">
        <v>79</v>
      </c>
      <c r="AU799" s="15">
        <v>160</v>
      </c>
      <c r="AV799" s="17" t="s">
        <v>79</v>
      </c>
      <c r="AW799" s="17">
        <v>120</v>
      </c>
      <c r="AX799" s="17">
        <v>35</v>
      </c>
      <c r="AY799" s="63">
        <v>160</v>
      </c>
      <c r="AZ799" s="63">
        <v>60</v>
      </c>
      <c r="BA799" s="64" t="s">
        <v>79</v>
      </c>
      <c r="BB799" s="64">
        <v>2</v>
      </c>
      <c r="BC799" s="64" t="s">
        <v>79</v>
      </c>
      <c r="BD799" s="64" t="s">
        <v>376</v>
      </c>
      <c r="BE799" s="64" t="s">
        <v>94</v>
      </c>
      <c r="BF799" s="64" t="s">
        <v>1222</v>
      </c>
      <c r="BG799" s="64" t="b">
        <v>1</v>
      </c>
    </row>
    <row r="800" spans="41:59" ht="12.75">
      <c r="AO800" s="5">
        <v>791</v>
      </c>
      <c r="AP800" s="77" t="s">
        <v>1573</v>
      </c>
      <c r="AQ800" s="14" t="s">
        <v>188</v>
      </c>
      <c r="AR800" s="15" t="s">
        <v>79</v>
      </c>
      <c r="AS800" s="15" t="s">
        <v>79</v>
      </c>
      <c r="AT800" s="16" t="s">
        <v>79</v>
      </c>
      <c r="AU800" s="15">
        <v>160</v>
      </c>
      <c r="AV800" s="17" t="s">
        <v>79</v>
      </c>
      <c r="AW800" s="17">
        <v>24</v>
      </c>
      <c r="AX800" s="17">
        <v>35</v>
      </c>
      <c r="AY800" s="63">
        <v>160</v>
      </c>
      <c r="AZ800" s="63">
        <v>60</v>
      </c>
      <c r="BA800" s="64" t="s">
        <v>79</v>
      </c>
      <c r="BB800" s="64">
        <v>2</v>
      </c>
      <c r="BC800" s="64" t="s">
        <v>79</v>
      </c>
      <c r="BD800" s="64" t="s">
        <v>376</v>
      </c>
      <c r="BE800" s="64" t="s">
        <v>94</v>
      </c>
      <c r="BF800" s="64" t="s">
        <v>1222</v>
      </c>
      <c r="BG800" s="64" t="b">
        <v>1</v>
      </c>
    </row>
    <row r="801" spans="41:59" ht="12.75">
      <c r="AO801" s="5">
        <v>792</v>
      </c>
      <c r="AP801" s="77" t="s">
        <v>1574</v>
      </c>
      <c r="AQ801" s="14" t="s">
        <v>188</v>
      </c>
      <c r="AR801" s="15" t="s">
        <v>79</v>
      </c>
      <c r="AS801" s="15" t="s">
        <v>79</v>
      </c>
      <c r="AT801" s="16" t="s">
        <v>1347</v>
      </c>
      <c r="AU801" s="15">
        <v>160</v>
      </c>
      <c r="AV801" s="17" t="s">
        <v>79</v>
      </c>
      <c r="AW801" s="17">
        <v>24</v>
      </c>
      <c r="AX801" s="17">
        <v>35</v>
      </c>
      <c r="AY801" s="63">
        <v>160</v>
      </c>
      <c r="AZ801" s="63">
        <v>60</v>
      </c>
      <c r="BA801" s="64" t="s">
        <v>79</v>
      </c>
      <c r="BB801" s="64">
        <v>2</v>
      </c>
      <c r="BC801" s="64" t="s">
        <v>79</v>
      </c>
      <c r="BD801" s="64" t="s">
        <v>376</v>
      </c>
      <c r="BE801" s="64" t="s">
        <v>94</v>
      </c>
      <c r="BF801" s="64" t="s">
        <v>1575</v>
      </c>
      <c r="BG801" s="64" t="b">
        <v>1</v>
      </c>
    </row>
    <row r="802" spans="41:59" ht="12.75">
      <c r="AO802" s="5">
        <v>793</v>
      </c>
      <c r="AP802" s="77" t="s">
        <v>1576</v>
      </c>
      <c r="AQ802" s="14" t="s">
        <v>208</v>
      </c>
      <c r="AR802" s="15" t="s">
        <v>109</v>
      </c>
      <c r="AS802" s="15" t="s">
        <v>79</v>
      </c>
      <c r="AT802" s="16" t="s">
        <v>79</v>
      </c>
      <c r="AU802" s="15">
        <v>160</v>
      </c>
      <c r="AV802" s="17" t="s">
        <v>79</v>
      </c>
      <c r="AW802" s="17">
        <v>120</v>
      </c>
      <c r="AX802" s="17">
        <v>75</v>
      </c>
      <c r="AY802" s="63">
        <v>160</v>
      </c>
      <c r="AZ802" s="63">
        <v>60</v>
      </c>
      <c r="BA802" s="64" t="s">
        <v>79</v>
      </c>
      <c r="BB802" s="64">
        <v>1</v>
      </c>
      <c r="BC802" s="64" t="s">
        <v>79</v>
      </c>
      <c r="BD802" s="64" t="s">
        <v>376</v>
      </c>
      <c r="BE802" s="64" t="s">
        <v>897</v>
      </c>
      <c r="BF802" s="64" t="s">
        <v>79</v>
      </c>
      <c r="BG802" s="64" t="b">
        <v>1</v>
      </c>
    </row>
    <row r="803" spans="41:59" ht="12.75">
      <c r="AO803" s="5">
        <v>794</v>
      </c>
      <c r="AP803" s="77" t="s">
        <v>1342</v>
      </c>
      <c r="AQ803" s="14" t="s">
        <v>208</v>
      </c>
      <c r="AR803" s="15" t="s">
        <v>109</v>
      </c>
      <c r="AS803" s="15" t="s">
        <v>93</v>
      </c>
      <c r="AT803" s="16" t="s">
        <v>79</v>
      </c>
      <c r="AU803" s="15">
        <v>160</v>
      </c>
      <c r="AV803" s="17" t="s">
        <v>79</v>
      </c>
      <c r="AW803" s="17">
        <v>120</v>
      </c>
      <c r="AX803" s="17">
        <v>75</v>
      </c>
      <c r="AY803" s="63">
        <v>160</v>
      </c>
      <c r="AZ803" s="63">
        <v>60</v>
      </c>
      <c r="BA803" s="64">
        <v>1</v>
      </c>
      <c r="BB803" s="64">
        <v>1</v>
      </c>
      <c r="BC803" s="64" t="s">
        <v>79</v>
      </c>
      <c r="BD803" s="64" t="s">
        <v>376</v>
      </c>
      <c r="BE803" s="64" t="s">
        <v>897</v>
      </c>
      <c r="BF803" s="64" t="s">
        <v>79</v>
      </c>
      <c r="BG803" s="64" t="b">
        <v>1</v>
      </c>
    </row>
    <row r="804" spans="41:59" ht="12.75">
      <c r="AO804" s="5">
        <v>795</v>
      </c>
      <c r="AP804" s="77" t="s">
        <v>1577</v>
      </c>
      <c r="AQ804" s="14" t="s">
        <v>208</v>
      </c>
      <c r="AR804" s="15" t="s">
        <v>109</v>
      </c>
      <c r="AS804" s="15" t="s">
        <v>93</v>
      </c>
      <c r="AT804" s="16" t="s">
        <v>79</v>
      </c>
      <c r="AU804" s="15">
        <v>90</v>
      </c>
      <c r="AV804" s="17">
        <v>10</v>
      </c>
      <c r="AW804" s="17">
        <v>120</v>
      </c>
      <c r="AX804" s="17">
        <v>75</v>
      </c>
      <c r="AY804" s="63">
        <v>90</v>
      </c>
      <c r="AZ804" s="63">
        <v>30</v>
      </c>
      <c r="BA804" s="64">
        <v>1</v>
      </c>
      <c r="BB804" s="64">
        <v>1</v>
      </c>
      <c r="BC804" s="64" t="s">
        <v>79</v>
      </c>
      <c r="BD804" s="64" t="s">
        <v>376</v>
      </c>
      <c r="BE804" s="64" t="s">
        <v>901</v>
      </c>
      <c r="BF804" s="64" t="s">
        <v>79</v>
      </c>
      <c r="BG804" s="64" t="b">
        <v>1</v>
      </c>
    </row>
    <row r="805" spans="41:59" ht="12.75">
      <c r="AO805" s="5">
        <v>796</v>
      </c>
      <c r="AP805" s="77" t="s">
        <v>1578</v>
      </c>
      <c r="AQ805" s="14" t="s">
        <v>79</v>
      </c>
      <c r="AR805" s="15" t="s">
        <v>79</v>
      </c>
      <c r="AS805" s="15" t="s">
        <v>79</v>
      </c>
      <c r="AT805" s="16" t="s">
        <v>79</v>
      </c>
      <c r="AU805" s="15" t="s">
        <v>79</v>
      </c>
      <c r="AV805" s="17" t="s">
        <v>79</v>
      </c>
      <c r="AW805" s="17">
        <v>120</v>
      </c>
      <c r="AX805" s="17">
        <v>75</v>
      </c>
      <c r="AY805" s="63">
        <v>90</v>
      </c>
      <c r="AZ805" s="63">
        <v>30</v>
      </c>
      <c r="BA805" s="64">
        <v>1</v>
      </c>
      <c r="BB805" s="64">
        <v>1</v>
      </c>
      <c r="BC805" s="64" t="s">
        <v>79</v>
      </c>
      <c r="BD805" s="64" t="s">
        <v>376</v>
      </c>
      <c r="BE805" s="64" t="s">
        <v>94</v>
      </c>
      <c r="BF805" s="64" t="s">
        <v>1316</v>
      </c>
      <c r="BG805" s="64" t="b">
        <v>1</v>
      </c>
    </row>
    <row r="806" spans="41:59" ht="12.75">
      <c r="AO806" s="5">
        <v>797</v>
      </c>
      <c r="AP806" s="77" t="s">
        <v>1343</v>
      </c>
      <c r="AQ806" s="14" t="s">
        <v>208</v>
      </c>
      <c r="AR806" s="15" t="s">
        <v>109</v>
      </c>
      <c r="AS806" s="15" t="s">
        <v>132</v>
      </c>
      <c r="AT806" s="16" t="s">
        <v>79</v>
      </c>
      <c r="AU806" s="15">
        <v>90</v>
      </c>
      <c r="AV806" s="17" t="s">
        <v>1344</v>
      </c>
      <c r="AW806" s="17">
        <v>120</v>
      </c>
      <c r="AX806" s="17">
        <v>75</v>
      </c>
      <c r="AY806" s="63">
        <v>90</v>
      </c>
      <c r="AZ806" s="63">
        <v>30</v>
      </c>
      <c r="BA806" s="64">
        <v>2</v>
      </c>
      <c r="BB806" s="64">
        <v>1</v>
      </c>
      <c r="BC806" s="64" t="s">
        <v>79</v>
      </c>
      <c r="BD806" s="64" t="s">
        <v>376</v>
      </c>
      <c r="BE806" s="64" t="s">
        <v>903</v>
      </c>
      <c r="BF806" s="64" t="s">
        <v>79</v>
      </c>
      <c r="BG806" s="64" t="b">
        <v>1</v>
      </c>
    </row>
    <row r="807" spans="41:59" ht="12.75">
      <c r="AO807" s="5">
        <v>798</v>
      </c>
      <c r="AP807" s="77" t="s">
        <v>1579</v>
      </c>
      <c r="AQ807" s="14" t="s">
        <v>79</v>
      </c>
      <c r="AR807" s="15" t="s">
        <v>79</v>
      </c>
      <c r="AS807" s="15" t="s">
        <v>79</v>
      </c>
      <c r="AT807" s="16" t="s">
        <v>79</v>
      </c>
      <c r="AU807" s="15" t="s">
        <v>79</v>
      </c>
      <c r="AV807" s="17" t="s">
        <v>1389</v>
      </c>
      <c r="AW807" s="17">
        <v>120</v>
      </c>
      <c r="AX807" s="17">
        <v>75</v>
      </c>
      <c r="AY807" s="63">
        <v>90</v>
      </c>
      <c r="AZ807" s="63">
        <v>30</v>
      </c>
      <c r="BA807" s="64">
        <v>2</v>
      </c>
      <c r="BB807" s="64">
        <v>1</v>
      </c>
      <c r="BC807" s="64" t="s">
        <v>79</v>
      </c>
      <c r="BD807" s="64" t="s">
        <v>376</v>
      </c>
      <c r="BE807" s="64" t="s">
        <v>94</v>
      </c>
      <c r="BF807" s="64" t="s">
        <v>1316</v>
      </c>
      <c r="BG807" s="64" t="b">
        <v>1</v>
      </c>
    </row>
    <row r="808" spans="41:59" ht="12.75">
      <c r="AO808" s="5">
        <v>799</v>
      </c>
      <c r="AP808" s="77" t="s">
        <v>1580</v>
      </c>
      <c r="AQ808" s="14" t="s">
        <v>177</v>
      </c>
      <c r="AR808" s="15" t="s">
        <v>79</v>
      </c>
      <c r="AS808" s="15" t="s">
        <v>79</v>
      </c>
      <c r="AT808" s="16" t="s">
        <v>79</v>
      </c>
      <c r="AU808" s="15">
        <v>160</v>
      </c>
      <c r="AV808" s="17" t="s">
        <v>79</v>
      </c>
      <c r="AW808" s="17">
        <v>24</v>
      </c>
      <c r="AX808" s="17">
        <v>25</v>
      </c>
      <c r="AY808" s="63">
        <v>160</v>
      </c>
      <c r="AZ808" s="63">
        <v>60</v>
      </c>
      <c r="BA808" s="64" t="s">
        <v>79</v>
      </c>
      <c r="BB808" s="64">
        <v>1</v>
      </c>
      <c r="BC808" s="64" t="s">
        <v>79</v>
      </c>
      <c r="BD808" s="64" t="s">
        <v>376</v>
      </c>
      <c r="BE808" s="64" t="s">
        <v>94</v>
      </c>
      <c r="BF808" s="64" t="s">
        <v>79</v>
      </c>
      <c r="BG808" s="64" t="b">
        <v>1</v>
      </c>
    </row>
    <row r="809" spans="41:59" ht="12.75">
      <c r="AO809" s="5">
        <v>800</v>
      </c>
      <c r="AP809" s="77" t="s">
        <v>1581</v>
      </c>
      <c r="AQ809" s="14" t="s">
        <v>177</v>
      </c>
      <c r="AR809" s="15" t="s">
        <v>79</v>
      </c>
      <c r="AS809" s="15" t="s">
        <v>79</v>
      </c>
      <c r="AT809" s="16" t="s">
        <v>79</v>
      </c>
      <c r="AU809" s="15">
        <v>160</v>
      </c>
      <c r="AV809" s="17" t="s">
        <v>79</v>
      </c>
      <c r="AW809" s="17">
        <v>24</v>
      </c>
      <c r="AX809" s="17">
        <v>25</v>
      </c>
      <c r="AY809" s="63">
        <v>160</v>
      </c>
      <c r="AZ809" s="63">
        <v>60</v>
      </c>
      <c r="BA809" s="64" t="s">
        <v>79</v>
      </c>
      <c r="BB809" s="64">
        <v>1</v>
      </c>
      <c r="BC809" s="64" t="s">
        <v>79</v>
      </c>
      <c r="BD809" s="64" t="s">
        <v>376</v>
      </c>
      <c r="BE809" s="64" t="s">
        <v>94</v>
      </c>
      <c r="BF809" s="64" t="s">
        <v>79</v>
      </c>
      <c r="BG809" s="64" t="b">
        <v>1</v>
      </c>
    </row>
    <row r="810" spans="41:59" ht="12.75">
      <c r="AO810" s="5">
        <v>801</v>
      </c>
      <c r="AP810" s="77" t="s">
        <v>1345</v>
      </c>
      <c r="AQ810" s="14" t="s">
        <v>177</v>
      </c>
      <c r="AR810" s="15" t="s">
        <v>79</v>
      </c>
      <c r="AS810" s="15" t="s">
        <v>79</v>
      </c>
      <c r="AT810" s="16" t="s">
        <v>79</v>
      </c>
      <c r="AU810" s="15">
        <v>160</v>
      </c>
      <c r="AV810" s="17" t="s">
        <v>79</v>
      </c>
      <c r="AW810" s="17">
        <v>24</v>
      </c>
      <c r="AX810" s="17">
        <v>25</v>
      </c>
      <c r="AY810" s="63">
        <v>160</v>
      </c>
      <c r="AZ810" s="63">
        <v>60</v>
      </c>
      <c r="BA810" s="64" t="s">
        <v>79</v>
      </c>
      <c r="BB810" s="64">
        <v>1</v>
      </c>
      <c r="BC810" s="64" t="s">
        <v>79</v>
      </c>
      <c r="BD810" s="64" t="s">
        <v>376</v>
      </c>
      <c r="BE810" s="64" t="s">
        <v>94</v>
      </c>
      <c r="BF810" s="64" t="s">
        <v>1222</v>
      </c>
      <c r="BG810" s="64" t="b">
        <v>1</v>
      </c>
    </row>
    <row r="811" spans="41:59" ht="12.75">
      <c r="AO811" s="5">
        <v>802</v>
      </c>
      <c r="AP811" s="77" t="s">
        <v>1582</v>
      </c>
      <c r="AQ811" s="14" t="s">
        <v>177</v>
      </c>
      <c r="AR811" s="15" t="s">
        <v>79</v>
      </c>
      <c r="AS811" s="15" t="s">
        <v>132</v>
      </c>
      <c r="AT811" s="16" t="s">
        <v>79</v>
      </c>
      <c r="AU811" s="15">
        <v>160</v>
      </c>
      <c r="AV811" s="17" t="s">
        <v>1583</v>
      </c>
      <c r="AW811" s="17">
        <v>24</v>
      </c>
      <c r="AX811" s="17">
        <v>25</v>
      </c>
      <c r="AY811" s="63">
        <v>160</v>
      </c>
      <c r="AZ811" s="63">
        <v>60</v>
      </c>
      <c r="BA811" s="64">
        <v>2</v>
      </c>
      <c r="BB811" s="64">
        <v>1</v>
      </c>
      <c r="BC811" s="64" t="s">
        <v>79</v>
      </c>
      <c r="BD811" s="64" t="s">
        <v>376</v>
      </c>
      <c r="BE811" s="64" t="s">
        <v>94</v>
      </c>
      <c r="BF811" s="64" t="s">
        <v>1584</v>
      </c>
      <c r="BG811" s="64" t="b">
        <v>1</v>
      </c>
    </row>
    <row r="812" spans="41:59" ht="12.75">
      <c r="AO812" s="5">
        <v>803</v>
      </c>
      <c r="AP812" s="77" t="s">
        <v>1346</v>
      </c>
      <c r="AQ812" s="14" t="s">
        <v>177</v>
      </c>
      <c r="AR812" s="15" t="s">
        <v>109</v>
      </c>
      <c r="AS812" s="15" t="s">
        <v>93</v>
      </c>
      <c r="AT812" s="16" t="s">
        <v>1347</v>
      </c>
      <c r="AU812" s="15">
        <v>90</v>
      </c>
      <c r="AV812" s="17">
        <v>25</v>
      </c>
      <c r="AW812" s="17">
        <v>120</v>
      </c>
      <c r="AX812" s="17">
        <v>25</v>
      </c>
      <c r="AY812" s="63">
        <v>90</v>
      </c>
      <c r="AZ812" s="63">
        <v>30</v>
      </c>
      <c r="BA812" s="64">
        <v>1</v>
      </c>
      <c r="BB812" s="64">
        <v>1</v>
      </c>
      <c r="BC812" s="64" t="s">
        <v>79</v>
      </c>
      <c r="BD812" s="64" t="s">
        <v>376</v>
      </c>
      <c r="BE812" s="64" t="s">
        <v>94</v>
      </c>
      <c r="BF812" s="64" t="s">
        <v>1348</v>
      </c>
      <c r="BG812" s="64" t="b">
        <v>1</v>
      </c>
    </row>
    <row r="813" spans="41:59" ht="12.75">
      <c r="AO813" s="5">
        <v>804</v>
      </c>
      <c r="AP813" s="77" t="s">
        <v>1349</v>
      </c>
      <c r="AQ813" s="14" t="s">
        <v>177</v>
      </c>
      <c r="AR813" s="15" t="s">
        <v>109</v>
      </c>
      <c r="AS813" s="15" t="s">
        <v>93</v>
      </c>
      <c r="AT813" s="16" t="s">
        <v>79</v>
      </c>
      <c r="AU813" s="15">
        <v>160</v>
      </c>
      <c r="AV813" s="17">
        <v>95</v>
      </c>
      <c r="AW813" s="17">
        <v>120</v>
      </c>
      <c r="AX813" s="17">
        <v>25</v>
      </c>
      <c r="AY813" s="63">
        <v>160</v>
      </c>
      <c r="AZ813" s="63">
        <v>60</v>
      </c>
      <c r="BA813" s="64">
        <v>1</v>
      </c>
      <c r="BB813" s="64">
        <v>1</v>
      </c>
      <c r="BC813" s="64" t="s">
        <v>79</v>
      </c>
      <c r="BD813" s="64" t="s">
        <v>376</v>
      </c>
      <c r="BE813" s="64" t="s">
        <v>94</v>
      </c>
      <c r="BF813" s="64" t="s">
        <v>1222</v>
      </c>
      <c r="BG813" s="64" t="b">
        <v>1</v>
      </c>
    </row>
    <row r="814" spans="41:59" ht="12.75">
      <c r="AO814" s="5">
        <v>805</v>
      </c>
      <c r="AP814" s="77" t="s">
        <v>1585</v>
      </c>
      <c r="AQ814" s="14" t="s">
        <v>208</v>
      </c>
      <c r="AR814" s="15" t="s">
        <v>109</v>
      </c>
      <c r="AS814" s="15" t="s">
        <v>93</v>
      </c>
      <c r="AT814" s="16" t="s">
        <v>79</v>
      </c>
      <c r="AU814" s="15">
        <v>160</v>
      </c>
      <c r="AV814" s="17" t="s">
        <v>79</v>
      </c>
      <c r="AW814" s="17">
        <v>120</v>
      </c>
      <c r="AX814" s="17">
        <v>75</v>
      </c>
      <c r="AY814" s="63">
        <v>160</v>
      </c>
      <c r="AZ814" s="63">
        <v>60</v>
      </c>
      <c r="BA814" s="64">
        <v>1</v>
      </c>
      <c r="BB814" s="64">
        <v>2</v>
      </c>
      <c r="BC814" s="64" t="s">
        <v>1215</v>
      </c>
      <c r="BD814" s="64" t="s">
        <v>376</v>
      </c>
      <c r="BE814" s="64" t="s">
        <v>897</v>
      </c>
      <c r="BF814" s="64" t="s">
        <v>79</v>
      </c>
      <c r="BG814" s="64" t="b">
        <v>1</v>
      </c>
    </row>
    <row r="815" spans="41:59" ht="12.75">
      <c r="AO815" s="5">
        <v>806</v>
      </c>
      <c r="AP815" s="77" t="s">
        <v>1586</v>
      </c>
      <c r="AQ815" s="14" t="s">
        <v>208</v>
      </c>
      <c r="AR815" s="15" t="s">
        <v>109</v>
      </c>
      <c r="AS815" s="15" t="s">
        <v>93</v>
      </c>
      <c r="AT815" s="16" t="s">
        <v>79</v>
      </c>
      <c r="AU815" s="15">
        <v>90</v>
      </c>
      <c r="AV815" s="17" t="s">
        <v>79</v>
      </c>
      <c r="AW815" s="17">
        <v>120</v>
      </c>
      <c r="AX815" s="17">
        <v>75</v>
      </c>
      <c r="AY815" s="63">
        <v>90</v>
      </c>
      <c r="AZ815" s="63">
        <v>30</v>
      </c>
      <c r="BA815" s="64">
        <v>1</v>
      </c>
      <c r="BB815" s="64">
        <v>2</v>
      </c>
      <c r="BC815" s="64" t="s">
        <v>1215</v>
      </c>
      <c r="BD815" s="64" t="s">
        <v>376</v>
      </c>
      <c r="BE815" s="64" t="s">
        <v>901</v>
      </c>
      <c r="BF815" s="64" t="s">
        <v>79</v>
      </c>
      <c r="BG815" s="64" t="b">
        <v>1</v>
      </c>
    </row>
    <row r="816" spans="41:59" ht="12.75">
      <c r="AO816" s="5">
        <v>807</v>
      </c>
      <c r="AP816" s="77" t="s">
        <v>901</v>
      </c>
      <c r="AQ816" s="14" t="s">
        <v>208</v>
      </c>
      <c r="AR816" s="15" t="s">
        <v>109</v>
      </c>
      <c r="AS816" s="15" t="s">
        <v>93</v>
      </c>
      <c r="AT816" s="16" t="s">
        <v>79</v>
      </c>
      <c r="AU816" s="15">
        <v>90</v>
      </c>
      <c r="AV816" s="17" t="s">
        <v>79</v>
      </c>
      <c r="AW816" s="17">
        <v>120</v>
      </c>
      <c r="AX816" s="17">
        <v>75</v>
      </c>
      <c r="AY816" s="63">
        <v>90</v>
      </c>
      <c r="AZ816" s="63">
        <v>30</v>
      </c>
      <c r="BA816" s="64">
        <v>1</v>
      </c>
      <c r="BB816" s="64">
        <v>2</v>
      </c>
      <c r="BC816" s="64" t="s">
        <v>79</v>
      </c>
      <c r="BD816" s="64" t="s">
        <v>376</v>
      </c>
      <c r="BE816" s="64" t="s">
        <v>901</v>
      </c>
      <c r="BF816" s="64" t="s">
        <v>79</v>
      </c>
      <c r="BG816" s="64" t="b">
        <v>1</v>
      </c>
    </row>
    <row r="817" spans="41:59" ht="12.75">
      <c r="AO817" s="5">
        <v>808</v>
      </c>
      <c r="AP817" s="77" t="s">
        <v>1350</v>
      </c>
      <c r="AQ817" s="14" t="s">
        <v>79</v>
      </c>
      <c r="AR817" s="15" t="s">
        <v>79</v>
      </c>
      <c r="AS817" s="15" t="s">
        <v>79</v>
      </c>
      <c r="AT817" s="16" t="s">
        <v>79</v>
      </c>
      <c r="AU817" s="15" t="s">
        <v>79</v>
      </c>
      <c r="AV817" s="17">
        <v>7</v>
      </c>
      <c r="AW817" s="17">
        <v>120</v>
      </c>
      <c r="AX817" s="17">
        <v>75</v>
      </c>
      <c r="AY817" s="63">
        <v>90</v>
      </c>
      <c r="AZ817" s="63">
        <v>30</v>
      </c>
      <c r="BA817" s="64">
        <v>1</v>
      </c>
      <c r="BB817" s="64">
        <v>2</v>
      </c>
      <c r="BC817" s="64" t="s">
        <v>79</v>
      </c>
      <c r="BD817" s="64" t="s">
        <v>376</v>
      </c>
      <c r="BE817" s="64" t="s">
        <v>94</v>
      </c>
      <c r="BF817" s="64" t="s">
        <v>1316</v>
      </c>
      <c r="BG817" s="64" t="b">
        <v>1</v>
      </c>
    </row>
    <row r="818" spans="41:59" ht="12.75">
      <c r="AO818" s="5">
        <v>809</v>
      </c>
      <c r="AP818" s="77" t="s">
        <v>897</v>
      </c>
      <c r="AQ818" s="14" t="s">
        <v>208</v>
      </c>
      <c r="AR818" s="15" t="s">
        <v>109</v>
      </c>
      <c r="AS818" s="15" t="s">
        <v>93</v>
      </c>
      <c r="AT818" s="16" t="s">
        <v>79</v>
      </c>
      <c r="AU818" s="15">
        <v>160</v>
      </c>
      <c r="AV818" s="17" t="s">
        <v>79</v>
      </c>
      <c r="AW818" s="17">
        <v>120</v>
      </c>
      <c r="AX818" s="17">
        <v>75</v>
      </c>
      <c r="AY818" s="63">
        <v>160</v>
      </c>
      <c r="AZ818" s="63">
        <v>60</v>
      </c>
      <c r="BA818" s="64">
        <v>1</v>
      </c>
      <c r="BB818" s="64">
        <v>2</v>
      </c>
      <c r="BC818" s="64" t="s">
        <v>79</v>
      </c>
      <c r="BD818" s="64" t="s">
        <v>376</v>
      </c>
      <c r="BE818" s="64" t="s">
        <v>897</v>
      </c>
      <c r="BF818" s="64" t="s">
        <v>79</v>
      </c>
      <c r="BG818" s="64" t="b">
        <v>1</v>
      </c>
    </row>
    <row r="819" spans="41:59" ht="12.75">
      <c r="AO819" s="5">
        <v>810</v>
      </c>
      <c r="AP819" s="77" t="s">
        <v>1587</v>
      </c>
      <c r="AQ819" s="14" t="s">
        <v>208</v>
      </c>
      <c r="AR819" s="15" t="s">
        <v>109</v>
      </c>
      <c r="AS819" s="15" t="s">
        <v>132</v>
      </c>
      <c r="AT819" s="16" t="s">
        <v>79</v>
      </c>
      <c r="AU819" s="15">
        <v>160</v>
      </c>
      <c r="AV819" s="17" t="s">
        <v>79</v>
      </c>
      <c r="AW819" s="17">
        <v>120</v>
      </c>
      <c r="AX819" s="17">
        <v>75</v>
      </c>
      <c r="AY819" s="63">
        <v>160</v>
      </c>
      <c r="AZ819" s="63">
        <v>60</v>
      </c>
      <c r="BA819" s="64">
        <v>2</v>
      </c>
      <c r="BB819" s="64">
        <v>2</v>
      </c>
      <c r="BC819" s="64" t="s">
        <v>1215</v>
      </c>
      <c r="BD819" s="64" t="s">
        <v>376</v>
      </c>
      <c r="BE819" s="64" t="s">
        <v>899</v>
      </c>
      <c r="BF819" s="64" t="s">
        <v>79</v>
      </c>
      <c r="BG819" s="64" t="b">
        <v>1</v>
      </c>
    </row>
    <row r="820" spans="41:59" ht="12.75">
      <c r="AO820" s="5">
        <v>811</v>
      </c>
      <c r="AP820" s="77" t="s">
        <v>1588</v>
      </c>
      <c r="AQ820" s="14" t="s">
        <v>208</v>
      </c>
      <c r="AR820" s="15" t="s">
        <v>109</v>
      </c>
      <c r="AS820" s="15" t="s">
        <v>132</v>
      </c>
      <c r="AT820" s="16" t="s">
        <v>79</v>
      </c>
      <c r="AU820" s="15">
        <v>90</v>
      </c>
      <c r="AV820" s="17" t="s">
        <v>1344</v>
      </c>
      <c r="AW820" s="17">
        <v>120</v>
      </c>
      <c r="AX820" s="17">
        <v>75</v>
      </c>
      <c r="AY820" s="63">
        <v>90</v>
      </c>
      <c r="AZ820" s="63">
        <v>30</v>
      </c>
      <c r="BA820" s="64">
        <v>2</v>
      </c>
      <c r="BB820" s="64">
        <v>2</v>
      </c>
      <c r="BC820" s="64" t="s">
        <v>1215</v>
      </c>
      <c r="BD820" s="64" t="s">
        <v>376</v>
      </c>
      <c r="BE820" s="64" t="s">
        <v>903</v>
      </c>
      <c r="BF820" s="64" t="s">
        <v>79</v>
      </c>
      <c r="BG820" s="64" t="b">
        <v>1</v>
      </c>
    </row>
    <row r="821" spans="41:59" ht="12.75">
      <c r="AO821" s="5">
        <v>812</v>
      </c>
      <c r="AP821" s="77" t="s">
        <v>903</v>
      </c>
      <c r="AQ821" s="14" t="s">
        <v>208</v>
      </c>
      <c r="AR821" s="15" t="s">
        <v>109</v>
      </c>
      <c r="AS821" s="15" t="s">
        <v>132</v>
      </c>
      <c r="AT821" s="16" t="s">
        <v>79</v>
      </c>
      <c r="AU821" s="15">
        <v>90</v>
      </c>
      <c r="AV821" s="17" t="s">
        <v>1344</v>
      </c>
      <c r="AW821" s="17">
        <v>120</v>
      </c>
      <c r="AX821" s="17">
        <v>75</v>
      </c>
      <c r="AY821" s="63">
        <v>90</v>
      </c>
      <c r="AZ821" s="63">
        <v>30</v>
      </c>
      <c r="BA821" s="64">
        <v>2</v>
      </c>
      <c r="BB821" s="64">
        <v>2</v>
      </c>
      <c r="BC821" s="64" t="s">
        <v>79</v>
      </c>
      <c r="BD821" s="64" t="s">
        <v>376</v>
      </c>
      <c r="BE821" s="64" t="s">
        <v>903</v>
      </c>
      <c r="BF821" s="64" t="s">
        <v>79</v>
      </c>
      <c r="BG821" s="64" t="b">
        <v>1</v>
      </c>
    </row>
    <row r="822" spans="41:59" ht="12.75">
      <c r="AO822" s="5">
        <v>813</v>
      </c>
      <c r="AP822" s="77" t="s">
        <v>899</v>
      </c>
      <c r="AQ822" s="14" t="s">
        <v>208</v>
      </c>
      <c r="AR822" s="15" t="s">
        <v>109</v>
      </c>
      <c r="AS822" s="15" t="s">
        <v>132</v>
      </c>
      <c r="AT822" s="16" t="s">
        <v>79</v>
      </c>
      <c r="AU822" s="15">
        <v>160</v>
      </c>
      <c r="AV822" s="17" t="s">
        <v>79</v>
      </c>
      <c r="AW822" s="17">
        <v>120</v>
      </c>
      <c r="AX822" s="17">
        <v>75</v>
      </c>
      <c r="AY822" s="63">
        <v>160</v>
      </c>
      <c r="AZ822" s="63">
        <v>60</v>
      </c>
      <c r="BA822" s="64">
        <v>2</v>
      </c>
      <c r="BB822" s="64">
        <v>2</v>
      </c>
      <c r="BC822" s="64" t="s">
        <v>79</v>
      </c>
      <c r="BD822" s="64" t="s">
        <v>376</v>
      </c>
      <c r="BE822" s="64" t="s">
        <v>899</v>
      </c>
      <c r="BF822" s="64" t="s">
        <v>79</v>
      </c>
      <c r="BG822" s="64" t="b">
        <v>1</v>
      </c>
    </row>
    <row r="823" spans="41:59" ht="12.75">
      <c r="AO823" s="5">
        <v>814</v>
      </c>
      <c r="AP823" s="77" t="s">
        <v>1351</v>
      </c>
      <c r="AQ823" s="14" t="s">
        <v>79</v>
      </c>
      <c r="AR823" s="15" t="s">
        <v>79</v>
      </c>
      <c r="AS823" s="15" t="s">
        <v>79</v>
      </c>
      <c r="AT823" s="16" t="s">
        <v>79</v>
      </c>
      <c r="AU823" s="15" t="s">
        <v>79</v>
      </c>
      <c r="AV823" s="17">
        <v>7</v>
      </c>
      <c r="AW823" s="17">
        <v>120</v>
      </c>
      <c r="AX823" s="17">
        <v>75</v>
      </c>
      <c r="AY823" s="63">
        <v>90</v>
      </c>
      <c r="AZ823" s="63">
        <v>30</v>
      </c>
      <c r="BA823" s="64">
        <v>2</v>
      </c>
      <c r="BB823" s="64">
        <v>2</v>
      </c>
      <c r="BC823" s="64" t="s">
        <v>79</v>
      </c>
      <c r="BD823" s="64" t="s">
        <v>376</v>
      </c>
      <c r="BE823" s="64" t="s">
        <v>94</v>
      </c>
      <c r="BF823" s="64" t="s">
        <v>1316</v>
      </c>
      <c r="BG823" s="64" t="b">
        <v>1</v>
      </c>
    </row>
    <row r="824" spans="41:59" ht="12.75">
      <c r="AO824" s="5">
        <v>815</v>
      </c>
      <c r="AP824" s="77" t="s">
        <v>208</v>
      </c>
      <c r="AQ824" s="14" t="s">
        <v>208</v>
      </c>
      <c r="AR824" s="15" t="s">
        <v>79</v>
      </c>
      <c r="AS824" s="15" t="s">
        <v>79</v>
      </c>
      <c r="AT824" s="16" t="s">
        <v>79</v>
      </c>
      <c r="AU824" s="15" t="s">
        <v>172</v>
      </c>
      <c r="AV824" s="17" t="s">
        <v>79</v>
      </c>
      <c r="AW824" s="17">
        <v>24</v>
      </c>
      <c r="AX824" s="17">
        <v>75</v>
      </c>
      <c r="AY824" s="63" t="s">
        <v>410</v>
      </c>
      <c r="AZ824" s="63" t="s">
        <v>411</v>
      </c>
      <c r="BA824" s="64" t="s">
        <v>79</v>
      </c>
      <c r="BB824" s="64">
        <v>2</v>
      </c>
      <c r="BC824" s="64" t="s">
        <v>1215</v>
      </c>
      <c r="BD824" s="64" t="s">
        <v>376</v>
      </c>
      <c r="BE824" s="64" t="s">
        <v>208</v>
      </c>
      <c r="BF824" s="64" t="s">
        <v>1229</v>
      </c>
      <c r="BG824" s="64" t="b">
        <v>1</v>
      </c>
    </row>
    <row r="825" spans="41:59" ht="12.75">
      <c r="AO825" s="5">
        <v>816</v>
      </c>
      <c r="AP825" s="77" t="s">
        <v>1589</v>
      </c>
      <c r="AQ825" s="14" t="s">
        <v>177</v>
      </c>
      <c r="AR825" s="15" t="s">
        <v>79</v>
      </c>
      <c r="AS825" s="15" t="s">
        <v>79</v>
      </c>
      <c r="AT825" s="16" t="s">
        <v>79</v>
      </c>
      <c r="AU825" s="15">
        <v>160</v>
      </c>
      <c r="AV825" s="17" t="s">
        <v>79</v>
      </c>
      <c r="AW825" s="17">
        <v>24</v>
      </c>
      <c r="AX825" s="17">
        <v>25</v>
      </c>
      <c r="AY825" s="63">
        <v>160</v>
      </c>
      <c r="AZ825" s="63">
        <v>60</v>
      </c>
      <c r="BA825" s="64" t="s">
        <v>79</v>
      </c>
      <c r="BB825" s="64">
        <v>2</v>
      </c>
      <c r="BC825" s="64" t="s">
        <v>79</v>
      </c>
      <c r="BD825" s="64" t="s">
        <v>376</v>
      </c>
      <c r="BE825" s="64" t="s">
        <v>94</v>
      </c>
      <c r="BF825" s="64" t="s">
        <v>79</v>
      </c>
      <c r="BG825" s="64" t="b">
        <v>1</v>
      </c>
    </row>
    <row r="826" spans="41:59" ht="12.75">
      <c r="AO826" s="5">
        <v>817</v>
      </c>
      <c r="AP826" s="77" t="s">
        <v>1352</v>
      </c>
      <c r="AQ826" s="14" t="s">
        <v>177</v>
      </c>
      <c r="AR826" s="15" t="s">
        <v>79</v>
      </c>
      <c r="AS826" s="15" t="s">
        <v>79</v>
      </c>
      <c r="AT826" s="16" t="s">
        <v>1353</v>
      </c>
      <c r="AU826" s="15">
        <v>90</v>
      </c>
      <c r="AV826" s="17" t="s">
        <v>79</v>
      </c>
      <c r="AW826" s="17">
        <v>24</v>
      </c>
      <c r="AX826" s="17">
        <v>25</v>
      </c>
      <c r="AY826" s="63">
        <v>90</v>
      </c>
      <c r="AZ826" s="63">
        <v>30</v>
      </c>
      <c r="BA826" s="64" t="s">
        <v>79</v>
      </c>
      <c r="BB826" s="64">
        <v>2</v>
      </c>
      <c r="BC826" s="64" t="s">
        <v>79</v>
      </c>
      <c r="BD826" s="64" t="s">
        <v>376</v>
      </c>
      <c r="BE826" s="64" t="s">
        <v>94</v>
      </c>
      <c r="BF826" s="64" t="s">
        <v>1354</v>
      </c>
      <c r="BG826" s="64" t="b">
        <v>1</v>
      </c>
    </row>
    <row r="827" spans="41:59" ht="12.75">
      <c r="AO827" s="5">
        <v>818</v>
      </c>
      <c r="AP827" s="77" t="s">
        <v>1590</v>
      </c>
      <c r="AQ827" s="14" t="s">
        <v>177</v>
      </c>
      <c r="AR827" s="15" t="s">
        <v>79</v>
      </c>
      <c r="AS827" s="15" t="s">
        <v>79</v>
      </c>
      <c r="AT827" s="16" t="s">
        <v>79</v>
      </c>
      <c r="AU827" s="15">
        <v>160</v>
      </c>
      <c r="AV827" s="17" t="s">
        <v>79</v>
      </c>
      <c r="AW827" s="17">
        <v>24</v>
      </c>
      <c r="AX827" s="17">
        <v>25</v>
      </c>
      <c r="AY827" s="63">
        <v>160</v>
      </c>
      <c r="AZ827" s="63">
        <v>60</v>
      </c>
      <c r="BA827" s="64" t="s">
        <v>79</v>
      </c>
      <c r="BB827" s="64">
        <v>2</v>
      </c>
      <c r="BC827" s="64" t="s">
        <v>79</v>
      </c>
      <c r="BD827" s="64" t="s">
        <v>376</v>
      </c>
      <c r="BE827" s="64" t="s">
        <v>94</v>
      </c>
      <c r="BF827" s="64" t="s">
        <v>79</v>
      </c>
      <c r="BG827" s="64" t="b">
        <v>1</v>
      </c>
    </row>
    <row r="828" spans="41:59" ht="12.75">
      <c r="AO828" s="5">
        <v>819</v>
      </c>
      <c r="AP828" s="77" t="s">
        <v>1591</v>
      </c>
      <c r="AQ828" s="14" t="s">
        <v>177</v>
      </c>
      <c r="AR828" s="15" t="s">
        <v>109</v>
      </c>
      <c r="AS828" s="15" t="s">
        <v>79</v>
      </c>
      <c r="AT828" s="16" t="s">
        <v>79</v>
      </c>
      <c r="AU828" s="15">
        <v>90</v>
      </c>
      <c r="AV828" s="17" t="s">
        <v>79</v>
      </c>
      <c r="AW828" s="17">
        <v>120</v>
      </c>
      <c r="AX828" s="17">
        <v>25</v>
      </c>
      <c r="AY828" s="63">
        <v>90</v>
      </c>
      <c r="AZ828" s="63">
        <v>30</v>
      </c>
      <c r="BA828" s="64" t="s">
        <v>79</v>
      </c>
      <c r="BB828" s="64">
        <v>2</v>
      </c>
      <c r="BC828" s="64" t="s">
        <v>1215</v>
      </c>
      <c r="BD828" s="64" t="s">
        <v>376</v>
      </c>
      <c r="BE828" s="64" t="s">
        <v>94</v>
      </c>
      <c r="BF828" s="64" t="s">
        <v>1443</v>
      </c>
      <c r="BG828" s="64" t="b">
        <v>1</v>
      </c>
    </row>
    <row r="829" spans="41:59" ht="12.75">
      <c r="AO829" s="5">
        <v>820</v>
      </c>
      <c r="AP829" s="77" t="s">
        <v>1592</v>
      </c>
      <c r="AQ829" s="14" t="s">
        <v>177</v>
      </c>
      <c r="AR829" s="15" t="s">
        <v>109</v>
      </c>
      <c r="AS829" s="15" t="s">
        <v>79</v>
      </c>
      <c r="AT829" s="16" t="s">
        <v>79</v>
      </c>
      <c r="AU829" s="15">
        <v>90</v>
      </c>
      <c r="AV829" s="17" t="s">
        <v>79</v>
      </c>
      <c r="AW829" s="17">
        <v>120</v>
      </c>
      <c r="AX829" s="17">
        <v>25</v>
      </c>
      <c r="AY829" s="63">
        <v>90</v>
      </c>
      <c r="AZ829" s="63">
        <v>30</v>
      </c>
      <c r="BA829" s="64" t="s">
        <v>79</v>
      </c>
      <c r="BB829" s="64">
        <v>2</v>
      </c>
      <c r="BC829" s="64" t="s">
        <v>79</v>
      </c>
      <c r="BD829" s="64" t="s">
        <v>376</v>
      </c>
      <c r="BE829" s="64" t="s">
        <v>94</v>
      </c>
      <c r="BF829" s="64" t="s">
        <v>79</v>
      </c>
      <c r="BG829" s="64" t="b">
        <v>1</v>
      </c>
    </row>
    <row r="830" spans="41:59" ht="12.75">
      <c r="AO830" s="5">
        <v>821</v>
      </c>
      <c r="AP830" s="77" t="s">
        <v>1355</v>
      </c>
      <c r="AQ830" s="14" t="s">
        <v>177</v>
      </c>
      <c r="AR830" s="15" t="s">
        <v>79</v>
      </c>
      <c r="AS830" s="15" t="s">
        <v>79</v>
      </c>
      <c r="AT830" s="16" t="s">
        <v>79</v>
      </c>
      <c r="AU830" s="15">
        <v>90</v>
      </c>
      <c r="AV830" s="17" t="s">
        <v>79</v>
      </c>
      <c r="AW830" s="17">
        <v>24</v>
      </c>
      <c r="AX830" s="17">
        <v>25</v>
      </c>
      <c r="AY830" s="63">
        <v>90</v>
      </c>
      <c r="AZ830" s="63">
        <v>30</v>
      </c>
      <c r="BA830" s="64" t="s">
        <v>79</v>
      </c>
      <c r="BB830" s="64">
        <v>2</v>
      </c>
      <c r="BC830" s="64" t="s">
        <v>79</v>
      </c>
      <c r="BD830" s="64" t="s">
        <v>376</v>
      </c>
      <c r="BE830" s="64" t="s">
        <v>94</v>
      </c>
      <c r="BF830" s="64" t="s">
        <v>79</v>
      </c>
      <c r="BG830" s="64" t="b">
        <v>1</v>
      </c>
    </row>
    <row r="831" spans="41:59" ht="12.75">
      <c r="AO831" s="5">
        <v>822</v>
      </c>
      <c r="AP831" s="77" t="s">
        <v>1593</v>
      </c>
      <c r="AQ831" s="14" t="s">
        <v>177</v>
      </c>
      <c r="AR831" s="15" t="s">
        <v>79</v>
      </c>
      <c r="AS831" s="15" t="s">
        <v>79</v>
      </c>
      <c r="AT831" s="16" t="s">
        <v>79</v>
      </c>
      <c r="AU831" s="15">
        <v>160</v>
      </c>
      <c r="AV831" s="17" t="s">
        <v>79</v>
      </c>
      <c r="AW831" s="17">
        <v>24</v>
      </c>
      <c r="AX831" s="17">
        <v>25</v>
      </c>
      <c r="AY831" s="63">
        <v>160</v>
      </c>
      <c r="AZ831" s="63">
        <v>60</v>
      </c>
      <c r="BA831" s="64" t="s">
        <v>79</v>
      </c>
      <c r="BB831" s="64">
        <v>2</v>
      </c>
      <c r="BC831" s="64" t="s">
        <v>79</v>
      </c>
      <c r="BD831" s="64" t="s">
        <v>376</v>
      </c>
      <c r="BE831" s="64" t="s">
        <v>94</v>
      </c>
      <c r="BF831" s="64" t="s">
        <v>1222</v>
      </c>
      <c r="BG831" s="64" t="b">
        <v>1</v>
      </c>
    </row>
    <row r="832" spans="41:59" ht="12.75">
      <c r="AO832" s="5">
        <v>823</v>
      </c>
      <c r="AP832" s="77" t="s">
        <v>1594</v>
      </c>
      <c r="AQ832" s="14" t="s">
        <v>177</v>
      </c>
      <c r="AR832" s="15" t="s">
        <v>79</v>
      </c>
      <c r="AS832" s="15" t="s">
        <v>79</v>
      </c>
      <c r="AT832" s="16" t="s">
        <v>79</v>
      </c>
      <c r="AU832" s="15">
        <v>90</v>
      </c>
      <c r="AV832" s="17" t="s">
        <v>79</v>
      </c>
      <c r="AW832" s="17">
        <v>24</v>
      </c>
      <c r="AX832" s="17">
        <v>25</v>
      </c>
      <c r="AY832" s="63">
        <v>90</v>
      </c>
      <c r="AZ832" s="63">
        <v>30</v>
      </c>
      <c r="BA832" s="64" t="s">
        <v>79</v>
      </c>
      <c r="BB832" s="64">
        <v>2</v>
      </c>
      <c r="BC832" s="64" t="s">
        <v>79</v>
      </c>
      <c r="BD832" s="64" t="s">
        <v>376</v>
      </c>
      <c r="BE832" s="64" t="s">
        <v>94</v>
      </c>
      <c r="BF832" s="64" t="s">
        <v>1227</v>
      </c>
      <c r="BG832" s="64" t="b">
        <v>1</v>
      </c>
    </row>
    <row r="833" spans="41:59" ht="12.75">
      <c r="AO833" s="5">
        <v>824</v>
      </c>
      <c r="AP833" s="77" t="s">
        <v>1356</v>
      </c>
      <c r="AQ833" s="14" t="s">
        <v>177</v>
      </c>
      <c r="AR833" s="15" t="s">
        <v>109</v>
      </c>
      <c r="AS833" s="15" t="s">
        <v>93</v>
      </c>
      <c r="AT833" s="16" t="s">
        <v>79</v>
      </c>
      <c r="AU833" s="15">
        <v>90</v>
      </c>
      <c r="AV833" s="17">
        <v>25</v>
      </c>
      <c r="AW833" s="17">
        <v>120</v>
      </c>
      <c r="AX833" s="17">
        <v>25</v>
      </c>
      <c r="AY833" s="63">
        <v>90</v>
      </c>
      <c r="AZ833" s="63">
        <v>30</v>
      </c>
      <c r="BA833" s="64">
        <v>1</v>
      </c>
      <c r="BB833" s="64">
        <v>2</v>
      </c>
      <c r="BC833" s="64" t="s">
        <v>79</v>
      </c>
      <c r="BD833" s="64" t="s">
        <v>376</v>
      </c>
      <c r="BE833" s="64" t="s">
        <v>94</v>
      </c>
      <c r="BF833" s="64" t="s">
        <v>1227</v>
      </c>
      <c r="BG833" s="64" t="b">
        <v>1</v>
      </c>
    </row>
    <row r="834" spans="41:59" ht="12.75">
      <c r="AO834" s="5">
        <v>825</v>
      </c>
      <c r="AP834" s="77" t="s">
        <v>1595</v>
      </c>
      <c r="AQ834" s="14" t="s">
        <v>177</v>
      </c>
      <c r="AR834" s="15" t="s">
        <v>79</v>
      </c>
      <c r="AS834" s="15" t="s">
        <v>132</v>
      </c>
      <c r="AT834" s="16" t="s">
        <v>79</v>
      </c>
      <c r="AU834" s="15">
        <v>90</v>
      </c>
      <c r="AV834" s="17" t="s">
        <v>1583</v>
      </c>
      <c r="AW834" s="17">
        <v>24</v>
      </c>
      <c r="AX834" s="17">
        <v>25</v>
      </c>
      <c r="AY834" s="63">
        <v>90</v>
      </c>
      <c r="AZ834" s="63">
        <v>30</v>
      </c>
      <c r="BA834" s="64">
        <v>2</v>
      </c>
      <c r="BB834" s="64">
        <v>2</v>
      </c>
      <c r="BC834" s="64" t="s">
        <v>79</v>
      </c>
      <c r="BD834" s="64" t="s">
        <v>376</v>
      </c>
      <c r="BE834" s="64" t="s">
        <v>94</v>
      </c>
      <c r="BF834" s="64" t="s">
        <v>1584</v>
      </c>
      <c r="BG834" s="64" t="b">
        <v>1</v>
      </c>
    </row>
    <row r="835" spans="41:59" ht="12.75">
      <c r="AO835" s="5">
        <v>826</v>
      </c>
      <c r="AP835" s="77" t="s">
        <v>1357</v>
      </c>
      <c r="AQ835" s="14" t="s">
        <v>177</v>
      </c>
      <c r="AR835" s="15" t="s">
        <v>109</v>
      </c>
      <c r="AS835" s="15" t="s">
        <v>79</v>
      </c>
      <c r="AT835" s="16" t="s">
        <v>79</v>
      </c>
      <c r="AU835" s="15" t="s">
        <v>172</v>
      </c>
      <c r="AV835" s="17" t="s">
        <v>79</v>
      </c>
      <c r="AW835" s="17">
        <v>120</v>
      </c>
      <c r="AX835" s="17">
        <v>25</v>
      </c>
      <c r="AY835" s="63" t="s">
        <v>410</v>
      </c>
      <c r="AZ835" s="63" t="s">
        <v>411</v>
      </c>
      <c r="BA835" s="64" t="s">
        <v>79</v>
      </c>
      <c r="BB835" s="64">
        <v>2</v>
      </c>
      <c r="BC835" s="64" t="s">
        <v>79</v>
      </c>
      <c r="BD835" s="64" t="s">
        <v>376</v>
      </c>
      <c r="BE835" s="64" t="s">
        <v>177</v>
      </c>
      <c r="BF835" s="64" t="s">
        <v>79</v>
      </c>
      <c r="BG835" s="64" t="b">
        <v>1</v>
      </c>
    </row>
    <row r="836" spans="41:59" ht="12.75">
      <c r="AO836" s="5">
        <v>827</v>
      </c>
      <c r="AP836" s="77" t="s">
        <v>177</v>
      </c>
      <c r="AQ836" s="14" t="s">
        <v>177</v>
      </c>
      <c r="AR836" s="15" t="s">
        <v>79</v>
      </c>
      <c r="AS836" s="15" t="s">
        <v>79</v>
      </c>
      <c r="AT836" s="16" t="s">
        <v>79</v>
      </c>
      <c r="AU836" s="15" t="s">
        <v>172</v>
      </c>
      <c r="AV836" s="17" t="s">
        <v>79</v>
      </c>
      <c r="AW836" s="17">
        <v>24</v>
      </c>
      <c r="AX836" s="17">
        <v>25</v>
      </c>
      <c r="AY836" s="63" t="s">
        <v>410</v>
      </c>
      <c r="AZ836" s="63" t="s">
        <v>411</v>
      </c>
      <c r="BA836" s="64" t="s">
        <v>79</v>
      </c>
      <c r="BB836" s="64">
        <v>2</v>
      </c>
      <c r="BC836" s="64" t="s">
        <v>1215</v>
      </c>
      <c r="BD836" s="64" t="s">
        <v>376</v>
      </c>
      <c r="BE836" s="64" t="s">
        <v>177</v>
      </c>
      <c r="BF836" s="64" t="s">
        <v>1229</v>
      </c>
      <c r="BG836" s="64" t="b">
        <v>1</v>
      </c>
    </row>
    <row r="837" spans="41:59" ht="12.75">
      <c r="AO837" s="5">
        <v>828</v>
      </c>
      <c r="AP837" s="77" t="s">
        <v>1596</v>
      </c>
      <c r="AQ837" s="14" t="s">
        <v>177</v>
      </c>
      <c r="AR837" s="15" t="s">
        <v>109</v>
      </c>
      <c r="AS837" s="15" t="s">
        <v>79</v>
      </c>
      <c r="AT837" s="16" t="s">
        <v>79</v>
      </c>
      <c r="AU837" s="15">
        <v>90</v>
      </c>
      <c r="AV837" s="17" t="s">
        <v>79</v>
      </c>
      <c r="AW837" s="17">
        <v>120</v>
      </c>
      <c r="AX837" s="17">
        <v>25</v>
      </c>
      <c r="AY837" s="63">
        <v>90</v>
      </c>
      <c r="AZ837" s="63">
        <v>30</v>
      </c>
      <c r="BA837" s="64" t="s">
        <v>79</v>
      </c>
      <c r="BB837" s="64">
        <v>2</v>
      </c>
      <c r="BC837" s="64" t="s">
        <v>79</v>
      </c>
      <c r="BD837" s="64" t="s">
        <v>376</v>
      </c>
      <c r="BE837" s="64" t="s">
        <v>94</v>
      </c>
      <c r="BF837" s="64" t="s">
        <v>1227</v>
      </c>
      <c r="BG837" s="64" t="b">
        <v>1</v>
      </c>
    </row>
    <row r="838" spans="41:59" ht="12.75">
      <c r="AO838" s="5">
        <v>829</v>
      </c>
      <c r="AP838" s="77" t="s">
        <v>1597</v>
      </c>
      <c r="AQ838" s="14" t="s">
        <v>79</v>
      </c>
      <c r="AR838" s="15" t="s">
        <v>79</v>
      </c>
      <c r="AS838" s="15" t="s">
        <v>79</v>
      </c>
      <c r="AT838" s="16" t="s">
        <v>79</v>
      </c>
      <c r="AU838" s="15" t="s">
        <v>79</v>
      </c>
      <c r="AV838" s="17" t="s">
        <v>79</v>
      </c>
      <c r="AW838" s="17">
        <v>120</v>
      </c>
      <c r="AX838" s="17">
        <v>25</v>
      </c>
      <c r="AY838" s="63">
        <v>160</v>
      </c>
      <c r="AZ838" s="63">
        <v>60</v>
      </c>
      <c r="BA838" s="64" t="s">
        <v>79</v>
      </c>
      <c r="BB838" s="64">
        <v>2</v>
      </c>
      <c r="BC838" s="64" t="s">
        <v>79</v>
      </c>
      <c r="BD838" s="64" t="s">
        <v>376</v>
      </c>
      <c r="BE838" s="64" t="s">
        <v>94</v>
      </c>
      <c r="BF838" s="64" t="s">
        <v>1598</v>
      </c>
      <c r="BG838" s="64" t="b">
        <v>1</v>
      </c>
    </row>
    <row r="839" spans="41:59" ht="12.75">
      <c r="AO839" s="5">
        <v>830</v>
      </c>
      <c r="AP839" s="77" t="s">
        <v>1599</v>
      </c>
      <c r="AQ839" s="14" t="s">
        <v>177</v>
      </c>
      <c r="AR839" s="15" t="s">
        <v>109</v>
      </c>
      <c r="AS839" s="15" t="s">
        <v>93</v>
      </c>
      <c r="AT839" s="16" t="s">
        <v>79</v>
      </c>
      <c r="AU839" s="15">
        <v>160</v>
      </c>
      <c r="AV839" s="17">
        <v>95</v>
      </c>
      <c r="AW839" s="17">
        <v>120</v>
      </c>
      <c r="AX839" s="17">
        <v>25</v>
      </c>
      <c r="AY839" s="63">
        <v>160</v>
      </c>
      <c r="AZ839" s="63">
        <v>60</v>
      </c>
      <c r="BA839" s="64">
        <v>1</v>
      </c>
      <c r="BB839" s="64">
        <v>2</v>
      </c>
      <c r="BC839" s="64" t="s">
        <v>79</v>
      </c>
      <c r="BD839" s="64" t="s">
        <v>376</v>
      </c>
      <c r="BE839" s="64" t="s">
        <v>94</v>
      </c>
      <c r="BF839" s="64" t="s">
        <v>1222</v>
      </c>
      <c r="BG839" s="64" t="b">
        <v>1</v>
      </c>
    </row>
    <row r="840" spans="41:59" ht="12.75">
      <c r="AO840" s="5">
        <v>831</v>
      </c>
      <c r="AP840" s="77" t="s">
        <v>1600</v>
      </c>
      <c r="AQ840" s="14" t="s">
        <v>177</v>
      </c>
      <c r="AR840" s="15" t="s">
        <v>109</v>
      </c>
      <c r="AS840" s="15" t="s">
        <v>93</v>
      </c>
      <c r="AT840" s="16" t="s">
        <v>79</v>
      </c>
      <c r="AU840" s="15">
        <v>90</v>
      </c>
      <c r="AV840" s="17">
        <v>25</v>
      </c>
      <c r="AW840" s="17">
        <v>120</v>
      </c>
      <c r="AX840" s="17">
        <v>25</v>
      </c>
      <c r="AY840" s="63">
        <v>90</v>
      </c>
      <c r="AZ840" s="63">
        <v>30</v>
      </c>
      <c r="BA840" s="64">
        <v>1</v>
      </c>
      <c r="BB840" s="64">
        <v>2</v>
      </c>
      <c r="BC840" s="64" t="s">
        <v>79</v>
      </c>
      <c r="BD840" s="64" t="s">
        <v>376</v>
      </c>
      <c r="BE840" s="64" t="s">
        <v>94</v>
      </c>
      <c r="BF840" s="64" t="s">
        <v>1227</v>
      </c>
      <c r="BG840" s="64" t="b">
        <v>1</v>
      </c>
    </row>
    <row r="841" spans="41:59" ht="12.75">
      <c r="AO841" s="5">
        <v>832</v>
      </c>
      <c r="AP841" s="77" t="s">
        <v>1601</v>
      </c>
      <c r="AQ841" s="14" t="s">
        <v>177</v>
      </c>
      <c r="AR841" s="15" t="s">
        <v>109</v>
      </c>
      <c r="AS841" s="15" t="s">
        <v>132</v>
      </c>
      <c r="AT841" s="16" t="s">
        <v>79</v>
      </c>
      <c r="AU841" s="15">
        <v>90</v>
      </c>
      <c r="AV841" s="17" t="s">
        <v>1583</v>
      </c>
      <c r="AW841" s="17">
        <v>120</v>
      </c>
      <c r="AX841" s="17">
        <v>25</v>
      </c>
      <c r="AY841" s="63">
        <v>90</v>
      </c>
      <c r="AZ841" s="63">
        <v>30</v>
      </c>
      <c r="BA841" s="64">
        <v>2</v>
      </c>
      <c r="BB841" s="64">
        <v>2</v>
      </c>
      <c r="BC841" s="64" t="s">
        <v>79</v>
      </c>
      <c r="BD841" s="64" t="s">
        <v>376</v>
      </c>
      <c r="BE841" s="64" t="s">
        <v>94</v>
      </c>
      <c r="BF841" s="64" t="s">
        <v>1227</v>
      </c>
      <c r="BG841" s="64" t="b">
        <v>1</v>
      </c>
    </row>
    <row r="842" spans="41:59" ht="12.75">
      <c r="AO842" s="5">
        <v>833</v>
      </c>
      <c r="AP842" s="77" t="s">
        <v>1602</v>
      </c>
      <c r="AQ842" s="14" t="s">
        <v>215</v>
      </c>
      <c r="AR842" s="15" t="s">
        <v>79</v>
      </c>
      <c r="AS842" s="15" t="s">
        <v>79</v>
      </c>
      <c r="AT842" s="16" t="s">
        <v>79</v>
      </c>
      <c r="AU842" s="15">
        <v>160</v>
      </c>
      <c r="AV842" s="17" t="s">
        <v>79</v>
      </c>
      <c r="AW842" s="17">
        <v>24</v>
      </c>
      <c r="AX842" s="17">
        <v>150</v>
      </c>
      <c r="AY842" s="63">
        <v>160</v>
      </c>
      <c r="AZ842" s="63">
        <v>60</v>
      </c>
      <c r="BA842" s="64" t="s">
        <v>79</v>
      </c>
      <c r="BB842" s="64">
        <v>1</v>
      </c>
      <c r="BC842" s="64" t="s">
        <v>79</v>
      </c>
      <c r="BD842" s="64" t="s">
        <v>376</v>
      </c>
      <c r="BE842" s="64" t="s">
        <v>217</v>
      </c>
      <c r="BF842" s="64" t="s">
        <v>1423</v>
      </c>
      <c r="BG842" s="64" t="b">
        <v>1</v>
      </c>
    </row>
    <row r="843" spans="41:59" ht="12.75">
      <c r="AO843" s="5">
        <v>834</v>
      </c>
      <c r="AP843" s="77" t="s">
        <v>1358</v>
      </c>
      <c r="AQ843" s="14" t="s">
        <v>215</v>
      </c>
      <c r="AR843" s="15" t="s">
        <v>79</v>
      </c>
      <c r="AS843" s="15" t="s">
        <v>79</v>
      </c>
      <c r="AT843" s="16" t="s">
        <v>79</v>
      </c>
      <c r="AU843" s="15">
        <v>160</v>
      </c>
      <c r="AV843" s="17" t="s">
        <v>79</v>
      </c>
      <c r="AW843" s="17">
        <v>24</v>
      </c>
      <c r="AX843" s="17">
        <v>150</v>
      </c>
      <c r="AY843" s="63">
        <v>160</v>
      </c>
      <c r="AZ843" s="63">
        <v>60</v>
      </c>
      <c r="BA843" s="64" t="s">
        <v>79</v>
      </c>
      <c r="BB843" s="64">
        <v>1</v>
      </c>
      <c r="BC843" s="64" t="s">
        <v>79</v>
      </c>
      <c r="BD843" s="64" t="s">
        <v>376</v>
      </c>
      <c r="BE843" s="64" t="s">
        <v>217</v>
      </c>
      <c r="BF843" s="64" t="s">
        <v>79</v>
      </c>
      <c r="BG843" s="64" t="b">
        <v>1</v>
      </c>
    </row>
    <row r="844" spans="41:59" ht="12.75">
      <c r="AO844" s="5">
        <v>835</v>
      </c>
      <c r="AP844" s="77" t="s">
        <v>1603</v>
      </c>
      <c r="AQ844" s="14" t="s">
        <v>215</v>
      </c>
      <c r="AR844" s="15" t="s">
        <v>79</v>
      </c>
      <c r="AS844" s="15" t="s">
        <v>79</v>
      </c>
      <c r="AT844" s="16" t="s">
        <v>79</v>
      </c>
      <c r="AU844" s="15">
        <v>160</v>
      </c>
      <c r="AV844" s="17" t="s">
        <v>79</v>
      </c>
      <c r="AW844" s="17">
        <v>24</v>
      </c>
      <c r="AX844" s="17">
        <v>150</v>
      </c>
      <c r="AY844" s="63">
        <v>160</v>
      </c>
      <c r="AZ844" s="63">
        <v>60</v>
      </c>
      <c r="BA844" s="64" t="s">
        <v>79</v>
      </c>
      <c r="BB844" s="64">
        <v>1</v>
      </c>
      <c r="BC844" s="64" t="s">
        <v>79</v>
      </c>
      <c r="BD844" s="64" t="s">
        <v>376</v>
      </c>
      <c r="BE844" s="64" t="s">
        <v>217</v>
      </c>
      <c r="BF844" s="64" t="s">
        <v>79</v>
      </c>
      <c r="BG844" s="64" t="b">
        <v>1</v>
      </c>
    </row>
    <row r="845" spans="41:59" ht="12.75">
      <c r="AO845" s="5">
        <v>836</v>
      </c>
      <c r="AP845" s="77" t="s">
        <v>1604</v>
      </c>
      <c r="AQ845" s="14" t="s">
        <v>215</v>
      </c>
      <c r="AR845" s="15" t="s">
        <v>79</v>
      </c>
      <c r="AS845" s="15" t="s">
        <v>79</v>
      </c>
      <c r="AT845" s="16" t="s">
        <v>79</v>
      </c>
      <c r="AU845" s="15">
        <v>90</v>
      </c>
      <c r="AV845" s="17" t="s">
        <v>79</v>
      </c>
      <c r="AW845" s="17">
        <v>24</v>
      </c>
      <c r="AX845" s="17">
        <v>150</v>
      </c>
      <c r="AY845" s="63">
        <v>90</v>
      </c>
      <c r="AZ845" s="63">
        <v>30</v>
      </c>
      <c r="BA845" s="64" t="s">
        <v>79</v>
      </c>
      <c r="BB845" s="64">
        <v>1</v>
      </c>
      <c r="BC845" s="64" t="s">
        <v>79</v>
      </c>
      <c r="BD845" s="64" t="s">
        <v>376</v>
      </c>
      <c r="BE845" s="64" t="s">
        <v>732</v>
      </c>
      <c r="BF845" s="64" t="s">
        <v>79</v>
      </c>
      <c r="BG845" s="64" t="b">
        <v>1</v>
      </c>
    </row>
    <row r="846" spans="41:59" ht="12.75">
      <c r="AO846" s="5">
        <v>837</v>
      </c>
      <c r="AP846" s="77" t="s">
        <v>1605</v>
      </c>
      <c r="AQ846" s="14" t="s">
        <v>215</v>
      </c>
      <c r="AR846" s="15" t="s">
        <v>79</v>
      </c>
      <c r="AS846" s="15" t="s">
        <v>93</v>
      </c>
      <c r="AT846" s="16" t="s">
        <v>79</v>
      </c>
      <c r="AU846" s="15">
        <v>90</v>
      </c>
      <c r="AV846" s="17">
        <v>7</v>
      </c>
      <c r="AW846" s="17">
        <v>24</v>
      </c>
      <c r="AX846" s="17">
        <v>150</v>
      </c>
      <c r="AY846" s="63">
        <v>90</v>
      </c>
      <c r="AZ846" s="63">
        <v>30</v>
      </c>
      <c r="BA846" s="64">
        <v>1</v>
      </c>
      <c r="BB846" s="64">
        <v>1</v>
      </c>
      <c r="BC846" s="64" t="s">
        <v>79</v>
      </c>
      <c r="BD846" s="64" t="s">
        <v>376</v>
      </c>
      <c r="BE846" s="64" t="s">
        <v>1137</v>
      </c>
      <c r="BF846" s="64" t="s">
        <v>79</v>
      </c>
      <c r="BG846" s="64" t="b">
        <v>1</v>
      </c>
    </row>
    <row r="847" spans="41:59" ht="12.75">
      <c r="AO847" s="5">
        <v>838</v>
      </c>
      <c r="AP847" s="77" t="s">
        <v>1606</v>
      </c>
      <c r="AQ847" s="14" t="s">
        <v>215</v>
      </c>
      <c r="AR847" s="15" t="s">
        <v>79</v>
      </c>
      <c r="AS847" s="15" t="s">
        <v>93</v>
      </c>
      <c r="AT847" s="16" t="s">
        <v>79</v>
      </c>
      <c r="AU847" s="15">
        <v>160</v>
      </c>
      <c r="AV847" s="17" t="s">
        <v>79</v>
      </c>
      <c r="AW847" s="17">
        <v>24</v>
      </c>
      <c r="AX847" s="17">
        <v>150</v>
      </c>
      <c r="AY847" s="63">
        <v>160</v>
      </c>
      <c r="AZ847" s="63">
        <v>60</v>
      </c>
      <c r="BA847" s="64">
        <v>1</v>
      </c>
      <c r="BB847" s="64">
        <v>1</v>
      </c>
      <c r="BC847" s="64" t="s">
        <v>79</v>
      </c>
      <c r="BD847" s="64" t="s">
        <v>376</v>
      </c>
      <c r="BE847" s="64" t="s">
        <v>94</v>
      </c>
      <c r="BF847" s="64" t="s">
        <v>79</v>
      </c>
      <c r="BG847" s="64" t="b">
        <v>1</v>
      </c>
    </row>
    <row r="848" spans="41:59" ht="12.75">
      <c r="AO848" s="5">
        <v>839</v>
      </c>
      <c r="AP848" s="77" t="s">
        <v>1607</v>
      </c>
      <c r="AQ848" s="14" t="s">
        <v>79</v>
      </c>
      <c r="AR848" s="15" t="s">
        <v>79</v>
      </c>
      <c r="AS848" s="15" t="s">
        <v>79</v>
      </c>
      <c r="AT848" s="16" t="s">
        <v>79</v>
      </c>
      <c r="AU848" s="15" t="s">
        <v>79</v>
      </c>
      <c r="AV848" s="17">
        <v>7</v>
      </c>
      <c r="AW848" s="17">
        <v>24</v>
      </c>
      <c r="AX848" s="17">
        <v>150</v>
      </c>
      <c r="AY848" s="63">
        <v>90</v>
      </c>
      <c r="AZ848" s="63">
        <v>30</v>
      </c>
      <c r="BA848" s="64">
        <v>1</v>
      </c>
      <c r="BB848" s="64">
        <v>1</v>
      </c>
      <c r="BC848" s="64" t="s">
        <v>79</v>
      </c>
      <c r="BD848" s="64" t="s">
        <v>376</v>
      </c>
      <c r="BE848" s="64" t="s">
        <v>94</v>
      </c>
      <c r="BF848" s="64" t="s">
        <v>1316</v>
      </c>
      <c r="BG848" s="64" t="b">
        <v>1</v>
      </c>
    </row>
    <row r="849" spans="41:59" ht="12.75">
      <c r="AO849" s="5">
        <v>840</v>
      </c>
      <c r="AP849" s="77" t="s">
        <v>1608</v>
      </c>
      <c r="AQ849" s="14" t="s">
        <v>79</v>
      </c>
      <c r="AR849" s="15" t="s">
        <v>79</v>
      </c>
      <c r="AS849" s="15" t="s">
        <v>79</v>
      </c>
      <c r="AT849" s="16" t="s">
        <v>79</v>
      </c>
      <c r="AU849" s="15" t="s">
        <v>79</v>
      </c>
      <c r="AV849" s="17" t="s">
        <v>1389</v>
      </c>
      <c r="AW849" s="17">
        <v>24</v>
      </c>
      <c r="AX849" s="17">
        <v>150</v>
      </c>
      <c r="AY849" s="63">
        <v>90</v>
      </c>
      <c r="AZ849" s="63">
        <v>30</v>
      </c>
      <c r="BA849" s="64">
        <v>2</v>
      </c>
      <c r="BB849" s="64">
        <v>1</v>
      </c>
      <c r="BC849" s="64" t="s">
        <v>79</v>
      </c>
      <c r="BD849" s="64" t="s">
        <v>376</v>
      </c>
      <c r="BE849" s="64" t="s">
        <v>94</v>
      </c>
      <c r="BF849" s="64" t="s">
        <v>1316</v>
      </c>
      <c r="BG849" s="64" t="b">
        <v>1</v>
      </c>
    </row>
    <row r="850" spans="41:59" ht="12.75">
      <c r="AO850" s="5">
        <v>841</v>
      </c>
      <c r="AP850" s="77" t="s">
        <v>1609</v>
      </c>
      <c r="AQ850" s="14" t="s">
        <v>215</v>
      </c>
      <c r="AR850" s="15" t="s">
        <v>79</v>
      </c>
      <c r="AS850" s="15" t="s">
        <v>79</v>
      </c>
      <c r="AT850" s="16" t="s">
        <v>79</v>
      </c>
      <c r="AU850" s="15" t="s">
        <v>172</v>
      </c>
      <c r="AV850" s="17" t="s">
        <v>79</v>
      </c>
      <c r="AW850" s="17">
        <v>24</v>
      </c>
      <c r="AX850" s="17">
        <v>75</v>
      </c>
      <c r="AY850" s="63" t="s">
        <v>410</v>
      </c>
      <c r="AZ850" s="63" t="s">
        <v>498</v>
      </c>
      <c r="BA850" s="64" t="s">
        <v>79</v>
      </c>
      <c r="BB850" s="64">
        <v>1</v>
      </c>
      <c r="BC850" s="64" t="s">
        <v>79</v>
      </c>
      <c r="BD850" s="64" t="s">
        <v>376</v>
      </c>
      <c r="BE850" s="64" t="s">
        <v>241</v>
      </c>
      <c r="BF850" s="64" t="s">
        <v>79</v>
      </c>
      <c r="BG850" s="64" t="b">
        <v>1</v>
      </c>
    </row>
    <row r="851" spans="41:59" ht="12.75">
      <c r="AO851" s="5">
        <v>842</v>
      </c>
      <c r="AP851" s="77" t="s">
        <v>1359</v>
      </c>
      <c r="AQ851" s="14" t="s">
        <v>215</v>
      </c>
      <c r="AR851" s="15" t="s">
        <v>79</v>
      </c>
      <c r="AS851" s="15" t="s">
        <v>79</v>
      </c>
      <c r="AT851" s="16" t="s">
        <v>79</v>
      </c>
      <c r="AU851" s="15" t="s">
        <v>172</v>
      </c>
      <c r="AV851" s="17" t="s">
        <v>79</v>
      </c>
      <c r="AW851" s="17">
        <v>24</v>
      </c>
      <c r="AX851" s="17">
        <v>150</v>
      </c>
      <c r="AY851" s="63" t="s">
        <v>410</v>
      </c>
      <c r="AZ851" s="63" t="s">
        <v>327</v>
      </c>
      <c r="BA851" s="64" t="s">
        <v>79</v>
      </c>
      <c r="BB851" s="64">
        <v>1</v>
      </c>
      <c r="BC851" s="64" t="s">
        <v>79</v>
      </c>
      <c r="BD851" s="64" t="s">
        <v>376</v>
      </c>
      <c r="BE851" s="64" t="s">
        <v>94</v>
      </c>
      <c r="BF851" s="64" t="s">
        <v>1227</v>
      </c>
      <c r="BG851" s="64" t="b">
        <v>1</v>
      </c>
    </row>
    <row r="852" spans="41:59" ht="12.75">
      <c r="AO852" s="5">
        <v>843</v>
      </c>
      <c r="AP852" s="77" t="s">
        <v>1360</v>
      </c>
      <c r="AQ852" s="14" t="s">
        <v>79</v>
      </c>
      <c r="AR852" s="15" t="s">
        <v>79</v>
      </c>
      <c r="AS852" s="15" t="s">
        <v>79</v>
      </c>
      <c r="AT852" s="16" t="s">
        <v>79</v>
      </c>
      <c r="AU852" s="15" t="s">
        <v>79</v>
      </c>
      <c r="AV852" s="17" t="s">
        <v>79</v>
      </c>
      <c r="AW852" s="17">
        <v>24</v>
      </c>
      <c r="AX852" s="17">
        <v>150</v>
      </c>
      <c r="AY852" s="63" t="s">
        <v>410</v>
      </c>
      <c r="AZ852" s="63" t="s">
        <v>1361</v>
      </c>
      <c r="BA852" s="64" t="s">
        <v>79</v>
      </c>
      <c r="BB852" s="64">
        <v>1</v>
      </c>
      <c r="BC852" s="64" t="s">
        <v>79</v>
      </c>
      <c r="BD852" s="64" t="s">
        <v>376</v>
      </c>
      <c r="BE852" s="64" t="s">
        <v>94</v>
      </c>
      <c r="BF852" s="64" t="s">
        <v>1362</v>
      </c>
      <c r="BG852" s="64" t="b">
        <v>1</v>
      </c>
    </row>
    <row r="853" spans="41:59" ht="12.75">
      <c r="AO853" s="5">
        <v>844</v>
      </c>
      <c r="AP853" s="77" t="s">
        <v>1610</v>
      </c>
      <c r="AQ853" s="14" t="s">
        <v>179</v>
      </c>
      <c r="AR853" s="15" t="s">
        <v>79</v>
      </c>
      <c r="AS853" s="15" t="s">
        <v>79</v>
      </c>
      <c r="AT853" s="16" t="s">
        <v>79</v>
      </c>
      <c r="AU853" s="15">
        <v>160</v>
      </c>
      <c r="AV853" s="17" t="s">
        <v>79</v>
      </c>
      <c r="AW853" s="17">
        <v>24</v>
      </c>
      <c r="AX853" s="17">
        <v>60</v>
      </c>
      <c r="AY853" s="63">
        <v>160</v>
      </c>
      <c r="AZ853" s="63">
        <v>60</v>
      </c>
      <c r="BA853" s="64" t="s">
        <v>79</v>
      </c>
      <c r="BB853" s="64">
        <v>1</v>
      </c>
      <c r="BC853" s="64" t="s">
        <v>79</v>
      </c>
      <c r="BD853" s="64" t="s">
        <v>376</v>
      </c>
      <c r="BE853" s="64" t="s">
        <v>201</v>
      </c>
      <c r="BF853" s="64" t="s">
        <v>1423</v>
      </c>
      <c r="BG853" s="64" t="b">
        <v>1</v>
      </c>
    </row>
    <row r="854" spans="41:59" ht="12.75">
      <c r="AO854" s="5">
        <v>845</v>
      </c>
      <c r="AP854" s="77" t="s">
        <v>1363</v>
      </c>
      <c r="AQ854" s="14" t="s">
        <v>179</v>
      </c>
      <c r="AR854" s="15" t="s">
        <v>79</v>
      </c>
      <c r="AS854" s="15" t="s">
        <v>79</v>
      </c>
      <c r="AT854" s="16" t="s">
        <v>79</v>
      </c>
      <c r="AU854" s="15">
        <v>160</v>
      </c>
      <c r="AV854" s="17" t="s">
        <v>79</v>
      </c>
      <c r="AW854" s="17">
        <v>24</v>
      </c>
      <c r="AX854" s="17">
        <v>60</v>
      </c>
      <c r="AY854" s="63">
        <v>160</v>
      </c>
      <c r="AZ854" s="63">
        <v>60</v>
      </c>
      <c r="BA854" s="64" t="s">
        <v>79</v>
      </c>
      <c r="BB854" s="64">
        <v>1</v>
      </c>
      <c r="BC854" s="64" t="s">
        <v>79</v>
      </c>
      <c r="BD854" s="64" t="s">
        <v>376</v>
      </c>
      <c r="BE854" s="64" t="s">
        <v>201</v>
      </c>
      <c r="BF854" s="64" t="s">
        <v>79</v>
      </c>
      <c r="BG854" s="64" t="b">
        <v>1</v>
      </c>
    </row>
    <row r="855" spans="41:59" ht="12.75">
      <c r="AO855" s="5">
        <v>846</v>
      </c>
      <c r="AP855" s="77" t="s">
        <v>1364</v>
      </c>
      <c r="AQ855" s="14" t="s">
        <v>179</v>
      </c>
      <c r="AR855" s="15" t="s">
        <v>79</v>
      </c>
      <c r="AS855" s="15" t="s">
        <v>79</v>
      </c>
      <c r="AT855" s="16" t="s">
        <v>79</v>
      </c>
      <c r="AU855" s="15">
        <v>90</v>
      </c>
      <c r="AV855" s="17" t="s">
        <v>79</v>
      </c>
      <c r="AW855" s="17">
        <v>24</v>
      </c>
      <c r="AX855" s="17">
        <v>60</v>
      </c>
      <c r="AY855" s="63">
        <v>90</v>
      </c>
      <c r="AZ855" s="63">
        <v>30</v>
      </c>
      <c r="BA855" s="64" t="s">
        <v>79</v>
      </c>
      <c r="BB855" s="64">
        <v>1</v>
      </c>
      <c r="BC855" s="64" t="s">
        <v>79</v>
      </c>
      <c r="BD855" s="64" t="s">
        <v>376</v>
      </c>
      <c r="BE855" s="64" t="s">
        <v>747</v>
      </c>
      <c r="BF855" s="64" t="s">
        <v>79</v>
      </c>
      <c r="BG855" s="64" t="b">
        <v>1</v>
      </c>
    </row>
    <row r="856" spans="41:59" ht="12.75">
      <c r="AO856" s="5">
        <v>847</v>
      </c>
      <c r="AP856" s="77" t="s">
        <v>1365</v>
      </c>
      <c r="AQ856" s="14" t="s">
        <v>179</v>
      </c>
      <c r="AR856" s="15" t="s">
        <v>109</v>
      </c>
      <c r="AS856" s="15" t="s">
        <v>79</v>
      </c>
      <c r="AT856" s="16" t="s">
        <v>79</v>
      </c>
      <c r="AU856" s="15">
        <v>90</v>
      </c>
      <c r="AV856" s="17" t="s">
        <v>79</v>
      </c>
      <c r="AW856" s="17">
        <v>120</v>
      </c>
      <c r="AX856" s="17">
        <v>60</v>
      </c>
      <c r="AY856" s="63">
        <v>90</v>
      </c>
      <c r="AZ856" s="63">
        <v>30</v>
      </c>
      <c r="BA856" s="64" t="s">
        <v>79</v>
      </c>
      <c r="BB856" s="64">
        <v>1</v>
      </c>
      <c r="BC856" s="64" t="s">
        <v>79</v>
      </c>
      <c r="BD856" s="64" t="s">
        <v>376</v>
      </c>
      <c r="BE856" s="64" t="s">
        <v>94</v>
      </c>
      <c r="BF856" s="64" t="s">
        <v>1227</v>
      </c>
      <c r="BG856" s="64" t="b">
        <v>1</v>
      </c>
    </row>
    <row r="857" spans="41:59" ht="12.75">
      <c r="AO857" s="5">
        <v>848</v>
      </c>
      <c r="AP857" s="77" t="s">
        <v>1611</v>
      </c>
      <c r="AQ857" s="14" t="s">
        <v>179</v>
      </c>
      <c r="AR857" s="15" t="s">
        <v>79</v>
      </c>
      <c r="AS857" s="15" t="s">
        <v>79</v>
      </c>
      <c r="AT857" s="16" t="s">
        <v>79</v>
      </c>
      <c r="AU857" s="15">
        <v>160</v>
      </c>
      <c r="AV857" s="17" t="s">
        <v>79</v>
      </c>
      <c r="AW857" s="17">
        <v>24</v>
      </c>
      <c r="AX857" s="17">
        <v>60</v>
      </c>
      <c r="AY857" s="63">
        <v>160</v>
      </c>
      <c r="AZ857" s="63">
        <v>60</v>
      </c>
      <c r="BA857" s="64" t="s">
        <v>79</v>
      </c>
      <c r="BB857" s="64">
        <v>1</v>
      </c>
      <c r="BC857" s="64" t="s">
        <v>79</v>
      </c>
      <c r="BD857" s="64" t="s">
        <v>376</v>
      </c>
      <c r="BE857" s="64" t="s">
        <v>201</v>
      </c>
      <c r="BF857" s="64" t="s">
        <v>79</v>
      </c>
      <c r="BG857" s="64" t="b">
        <v>1</v>
      </c>
    </row>
    <row r="858" spans="41:59" ht="12.75">
      <c r="AO858" s="5">
        <v>849</v>
      </c>
      <c r="AP858" s="77" t="s">
        <v>1366</v>
      </c>
      <c r="AQ858" s="14" t="s">
        <v>179</v>
      </c>
      <c r="AR858" s="15" t="s">
        <v>79</v>
      </c>
      <c r="AS858" s="15" t="s">
        <v>79</v>
      </c>
      <c r="AT858" s="16" t="s">
        <v>1210</v>
      </c>
      <c r="AU858" s="15">
        <v>160</v>
      </c>
      <c r="AV858" s="17" t="s">
        <v>79</v>
      </c>
      <c r="AW858" s="17">
        <v>24</v>
      </c>
      <c r="AX858" s="17">
        <v>60</v>
      </c>
      <c r="AY858" s="63">
        <v>160</v>
      </c>
      <c r="AZ858" s="63">
        <v>60</v>
      </c>
      <c r="BA858" s="64" t="s">
        <v>79</v>
      </c>
      <c r="BB858" s="64">
        <v>1</v>
      </c>
      <c r="BC858" s="64" t="s">
        <v>79</v>
      </c>
      <c r="BD858" s="64" t="s">
        <v>376</v>
      </c>
      <c r="BE858" s="64" t="s">
        <v>201</v>
      </c>
      <c r="BF858" s="64" t="s">
        <v>1211</v>
      </c>
      <c r="BG858" s="64" t="b">
        <v>1</v>
      </c>
    </row>
    <row r="859" spans="41:59" ht="12.75">
      <c r="AO859" s="5">
        <v>850</v>
      </c>
      <c r="AP859" s="77" t="s">
        <v>1612</v>
      </c>
      <c r="AQ859" s="14" t="s">
        <v>179</v>
      </c>
      <c r="AR859" s="15" t="s">
        <v>109</v>
      </c>
      <c r="AS859" s="15" t="s">
        <v>79</v>
      </c>
      <c r="AT859" s="16" t="s">
        <v>79</v>
      </c>
      <c r="AU859" s="15">
        <v>90</v>
      </c>
      <c r="AV859" s="17" t="s">
        <v>79</v>
      </c>
      <c r="AW859" s="17">
        <v>120</v>
      </c>
      <c r="AX859" s="17">
        <v>60</v>
      </c>
      <c r="AY859" s="63">
        <v>90</v>
      </c>
      <c r="AZ859" s="63">
        <v>30</v>
      </c>
      <c r="BA859" s="64" t="s">
        <v>79</v>
      </c>
      <c r="BB859" s="64">
        <v>1</v>
      </c>
      <c r="BC859" s="64" t="s">
        <v>1215</v>
      </c>
      <c r="BD859" s="64" t="s">
        <v>376</v>
      </c>
      <c r="BE859" s="64" t="s">
        <v>94</v>
      </c>
      <c r="BF859" s="64" t="s">
        <v>1443</v>
      </c>
      <c r="BG859" s="64" t="b">
        <v>1</v>
      </c>
    </row>
    <row r="860" spans="41:59" ht="12.75">
      <c r="AO860" s="5">
        <v>851</v>
      </c>
      <c r="AP860" s="77" t="s">
        <v>1367</v>
      </c>
      <c r="AQ860" s="14" t="s">
        <v>179</v>
      </c>
      <c r="AR860" s="15" t="s">
        <v>79</v>
      </c>
      <c r="AS860" s="15" t="s">
        <v>132</v>
      </c>
      <c r="AT860" s="16" t="s">
        <v>79</v>
      </c>
      <c r="AU860" s="15">
        <v>160</v>
      </c>
      <c r="AV860" s="17" t="s">
        <v>79</v>
      </c>
      <c r="AW860" s="17">
        <v>24</v>
      </c>
      <c r="AX860" s="17">
        <v>60</v>
      </c>
      <c r="AY860" s="63">
        <v>160</v>
      </c>
      <c r="AZ860" s="63">
        <v>60</v>
      </c>
      <c r="BA860" s="64">
        <v>2</v>
      </c>
      <c r="BB860" s="64">
        <v>1</v>
      </c>
      <c r="BC860" s="64" t="s">
        <v>79</v>
      </c>
      <c r="BD860" s="64" t="s">
        <v>376</v>
      </c>
      <c r="BE860" s="64" t="s">
        <v>770</v>
      </c>
      <c r="BF860" s="64" t="s">
        <v>79</v>
      </c>
      <c r="BG860" s="64" t="b">
        <v>1</v>
      </c>
    </row>
    <row r="861" spans="41:59" ht="12.75">
      <c r="AO861" s="5">
        <v>852</v>
      </c>
      <c r="AP861" s="77" t="s">
        <v>1613</v>
      </c>
      <c r="AQ861" s="14" t="s">
        <v>179</v>
      </c>
      <c r="AR861" s="15" t="s">
        <v>79</v>
      </c>
      <c r="AS861" s="15" t="s">
        <v>132</v>
      </c>
      <c r="AT861" s="16" t="s">
        <v>79</v>
      </c>
      <c r="AU861" s="15">
        <v>90</v>
      </c>
      <c r="AV861" s="17" t="s">
        <v>79</v>
      </c>
      <c r="AW861" s="17">
        <v>24</v>
      </c>
      <c r="AX861" s="17">
        <v>60</v>
      </c>
      <c r="AY861" s="63">
        <v>90</v>
      </c>
      <c r="AZ861" s="63">
        <v>30</v>
      </c>
      <c r="BA861" s="64">
        <v>2</v>
      </c>
      <c r="BB861" s="64">
        <v>1</v>
      </c>
      <c r="BC861" s="64" t="s">
        <v>79</v>
      </c>
      <c r="BD861" s="64" t="s">
        <v>376</v>
      </c>
      <c r="BE861" s="64" t="s">
        <v>94</v>
      </c>
      <c r="BF861" s="64" t="s">
        <v>79</v>
      </c>
      <c r="BG861" s="64" t="b">
        <v>1</v>
      </c>
    </row>
    <row r="862" spans="41:59" ht="12.75">
      <c r="AO862" s="5">
        <v>853</v>
      </c>
      <c r="AP862" s="77" t="s">
        <v>1614</v>
      </c>
      <c r="AQ862" s="14" t="s">
        <v>179</v>
      </c>
      <c r="AR862" s="15" t="s">
        <v>79</v>
      </c>
      <c r="AS862" s="15" t="s">
        <v>79</v>
      </c>
      <c r="AT862" s="16" t="s">
        <v>79</v>
      </c>
      <c r="AU862" s="15" t="s">
        <v>172</v>
      </c>
      <c r="AV862" s="17" t="s">
        <v>79</v>
      </c>
      <c r="AW862" s="17">
        <v>24</v>
      </c>
      <c r="AX862" s="17">
        <v>60</v>
      </c>
      <c r="AY862" s="63" t="s">
        <v>410</v>
      </c>
      <c r="AZ862" s="63" t="s">
        <v>411</v>
      </c>
      <c r="BA862" s="64" t="s">
        <v>79</v>
      </c>
      <c r="BB862" s="64">
        <v>1</v>
      </c>
      <c r="BC862" s="64" t="s">
        <v>79</v>
      </c>
      <c r="BD862" s="64" t="s">
        <v>376</v>
      </c>
      <c r="BE862" s="64" t="s">
        <v>179</v>
      </c>
      <c r="BF862" s="64" t="s">
        <v>1423</v>
      </c>
      <c r="BG862" s="64" t="b">
        <v>1</v>
      </c>
    </row>
    <row r="863" spans="41:59" ht="12.75">
      <c r="AO863" s="5">
        <v>854</v>
      </c>
      <c r="AP863" s="77" t="s">
        <v>1615</v>
      </c>
      <c r="AQ863" s="14" t="s">
        <v>179</v>
      </c>
      <c r="AR863" s="15" t="s">
        <v>79</v>
      </c>
      <c r="AS863" s="15" t="s">
        <v>79</v>
      </c>
      <c r="AT863" s="16" t="s">
        <v>79</v>
      </c>
      <c r="AU863" s="15" t="s">
        <v>172</v>
      </c>
      <c r="AV863" s="17" t="s">
        <v>79</v>
      </c>
      <c r="AW863" s="17">
        <v>24</v>
      </c>
      <c r="AX863" s="17">
        <v>60</v>
      </c>
      <c r="AY863" s="63" t="s">
        <v>410</v>
      </c>
      <c r="AZ863" s="63" t="s">
        <v>411</v>
      </c>
      <c r="BA863" s="64" t="s">
        <v>79</v>
      </c>
      <c r="BB863" s="64">
        <v>1</v>
      </c>
      <c r="BC863" s="64" t="s">
        <v>79</v>
      </c>
      <c r="BD863" s="64" t="s">
        <v>376</v>
      </c>
      <c r="BE863" s="64" t="s">
        <v>179</v>
      </c>
      <c r="BF863" s="64" t="s">
        <v>79</v>
      </c>
      <c r="BG863" s="64" t="b">
        <v>1</v>
      </c>
    </row>
    <row r="864" spans="41:59" ht="12.75">
      <c r="AO864" s="5">
        <v>855</v>
      </c>
      <c r="AP864" s="77" t="s">
        <v>1368</v>
      </c>
      <c r="AQ864" s="14" t="s">
        <v>79</v>
      </c>
      <c r="AR864" s="15" t="s">
        <v>79</v>
      </c>
      <c r="AS864" s="15" t="s">
        <v>79</v>
      </c>
      <c r="AT864" s="16" t="s">
        <v>79</v>
      </c>
      <c r="AU864" s="15" t="s">
        <v>79</v>
      </c>
      <c r="AV864" s="17" t="s">
        <v>79</v>
      </c>
      <c r="AW864" s="17">
        <v>24</v>
      </c>
      <c r="AX864" s="17">
        <v>60</v>
      </c>
      <c r="AY864" s="63" t="s">
        <v>410</v>
      </c>
      <c r="AZ864" s="63" t="s">
        <v>1361</v>
      </c>
      <c r="BA864" s="64" t="s">
        <v>79</v>
      </c>
      <c r="BB864" s="64">
        <v>1</v>
      </c>
      <c r="BC864" s="64" t="s">
        <v>79</v>
      </c>
      <c r="BD864" s="64" t="s">
        <v>376</v>
      </c>
      <c r="BE864" s="64" t="s">
        <v>94</v>
      </c>
      <c r="BF864" s="64" t="s">
        <v>1362</v>
      </c>
      <c r="BG864" s="64" t="b">
        <v>1</v>
      </c>
    </row>
    <row r="865" spans="41:59" ht="12.75">
      <c r="AO865" s="5">
        <v>856</v>
      </c>
      <c r="AP865" s="77" t="s">
        <v>1616</v>
      </c>
      <c r="AQ865" s="14" t="s">
        <v>179</v>
      </c>
      <c r="AR865" s="15" t="s">
        <v>104</v>
      </c>
      <c r="AS865" s="15" t="s">
        <v>79</v>
      </c>
      <c r="AT865" s="16" t="s">
        <v>1347</v>
      </c>
      <c r="AU865" s="15" t="s">
        <v>172</v>
      </c>
      <c r="AV865" s="17" t="s">
        <v>79</v>
      </c>
      <c r="AW865" s="17" t="s">
        <v>274</v>
      </c>
      <c r="AX865" s="17">
        <v>60</v>
      </c>
      <c r="AY865" s="63" t="s">
        <v>410</v>
      </c>
      <c r="AZ865" s="63" t="s">
        <v>411</v>
      </c>
      <c r="BA865" s="64" t="s">
        <v>79</v>
      </c>
      <c r="BB865" s="64">
        <v>1</v>
      </c>
      <c r="BC865" s="64" t="s">
        <v>79</v>
      </c>
      <c r="BD865" s="64" t="s">
        <v>376</v>
      </c>
      <c r="BE865" s="64" t="s">
        <v>94</v>
      </c>
      <c r="BF865" s="64" t="s">
        <v>1617</v>
      </c>
      <c r="BG865" s="64" t="b">
        <v>1</v>
      </c>
    </row>
    <row r="866" spans="41:59" ht="12.75">
      <c r="AO866" s="5">
        <v>857</v>
      </c>
      <c r="AP866" s="77" t="s">
        <v>1369</v>
      </c>
      <c r="AQ866" s="14" t="s">
        <v>179</v>
      </c>
      <c r="AR866" s="15" t="s">
        <v>79</v>
      </c>
      <c r="AS866" s="15" t="s">
        <v>79</v>
      </c>
      <c r="AT866" s="16" t="s">
        <v>79</v>
      </c>
      <c r="AU866" s="15" t="s">
        <v>172</v>
      </c>
      <c r="AV866" s="17" t="s">
        <v>79</v>
      </c>
      <c r="AW866" s="17">
        <v>24</v>
      </c>
      <c r="AX866" s="17">
        <v>60</v>
      </c>
      <c r="AY866" s="63" t="s">
        <v>410</v>
      </c>
      <c r="AZ866" s="63" t="s">
        <v>411</v>
      </c>
      <c r="BA866" s="64" t="s">
        <v>79</v>
      </c>
      <c r="BB866" s="64">
        <v>1</v>
      </c>
      <c r="BC866" s="64" t="s">
        <v>79</v>
      </c>
      <c r="BD866" s="64" t="s">
        <v>376</v>
      </c>
      <c r="BE866" s="64" t="s">
        <v>179</v>
      </c>
      <c r="BF866" s="64" t="s">
        <v>46</v>
      </c>
      <c r="BG866" s="64" t="b">
        <v>1</v>
      </c>
    </row>
    <row r="867" spans="41:59" ht="12.75">
      <c r="AO867" s="5">
        <v>858</v>
      </c>
      <c r="AP867" s="77" t="s">
        <v>1618</v>
      </c>
      <c r="AQ867" s="14" t="s">
        <v>179</v>
      </c>
      <c r="AR867" s="15" t="s">
        <v>109</v>
      </c>
      <c r="AS867" s="15" t="s">
        <v>93</v>
      </c>
      <c r="AT867" s="16" t="s">
        <v>1347</v>
      </c>
      <c r="AU867" s="15">
        <v>90</v>
      </c>
      <c r="AV867" s="17">
        <v>25</v>
      </c>
      <c r="AW867" s="17">
        <v>120</v>
      </c>
      <c r="AX867" s="17">
        <v>60</v>
      </c>
      <c r="AY867" s="63">
        <v>90</v>
      </c>
      <c r="AZ867" s="63">
        <v>30</v>
      </c>
      <c r="BA867" s="64">
        <v>1</v>
      </c>
      <c r="BB867" s="64">
        <v>1</v>
      </c>
      <c r="BC867" s="64" t="s">
        <v>79</v>
      </c>
      <c r="BD867" s="64" t="s">
        <v>376</v>
      </c>
      <c r="BE867" s="64" t="s">
        <v>94</v>
      </c>
      <c r="BF867" s="64" t="s">
        <v>1619</v>
      </c>
      <c r="BG867" s="64" t="b">
        <v>1</v>
      </c>
    </row>
    <row r="868" spans="41:59" ht="12.75">
      <c r="AO868" s="5">
        <v>859</v>
      </c>
      <c r="AP868" s="77" t="s">
        <v>1620</v>
      </c>
      <c r="AQ868" s="14" t="s">
        <v>179</v>
      </c>
      <c r="AR868" s="15" t="s">
        <v>79</v>
      </c>
      <c r="AS868" s="15" t="s">
        <v>79</v>
      </c>
      <c r="AT868" s="16" t="s">
        <v>79</v>
      </c>
      <c r="AU868" s="15">
        <v>160</v>
      </c>
      <c r="AV868" s="17" t="s">
        <v>79</v>
      </c>
      <c r="AW868" s="17">
        <v>24</v>
      </c>
      <c r="AX868" s="17">
        <v>60</v>
      </c>
      <c r="AY868" s="63">
        <v>160</v>
      </c>
      <c r="AZ868" s="63">
        <v>60</v>
      </c>
      <c r="BA868" s="64" t="s">
        <v>79</v>
      </c>
      <c r="BB868" s="64">
        <v>1</v>
      </c>
      <c r="BC868" s="64" t="s">
        <v>79</v>
      </c>
      <c r="BD868" s="64" t="s">
        <v>376</v>
      </c>
      <c r="BE868" s="64" t="s">
        <v>245</v>
      </c>
      <c r="BF868" s="64" t="s">
        <v>1266</v>
      </c>
      <c r="BG868" s="64" t="b">
        <v>1</v>
      </c>
    </row>
    <row r="869" spans="41:59" ht="12.75">
      <c r="AO869" s="5">
        <v>860</v>
      </c>
      <c r="AP869" s="77" t="s">
        <v>1621</v>
      </c>
      <c r="AQ869" s="14" t="s">
        <v>215</v>
      </c>
      <c r="AR869" s="15" t="s">
        <v>79</v>
      </c>
      <c r="AS869" s="15" t="s">
        <v>79</v>
      </c>
      <c r="AT869" s="16" t="s">
        <v>79</v>
      </c>
      <c r="AU869" s="15">
        <v>160</v>
      </c>
      <c r="AV869" s="17" t="s">
        <v>79</v>
      </c>
      <c r="AW869" s="17">
        <v>24</v>
      </c>
      <c r="AX869" s="17">
        <v>150</v>
      </c>
      <c r="AY869" s="63">
        <v>160</v>
      </c>
      <c r="AZ869" s="63">
        <v>60</v>
      </c>
      <c r="BA869" s="64" t="s">
        <v>79</v>
      </c>
      <c r="BB869" s="64">
        <v>2</v>
      </c>
      <c r="BC869" s="64" t="s">
        <v>79</v>
      </c>
      <c r="BD869" s="64" t="s">
        <v>376</v>
      </c>
      <c r="BE869" s="64" t="s">
        <v>217</v>
      </c>
      <c r="BF869" s="64" t="s">
        <v>79</v>
      </c>
      <c r="BG869" s="64" t="b">
        <v>1</v>
      </c>
    </row>
    <row r="870" spans="41:59" ht="12.75">
      <c r="AO870" s="5">
        <v>861</v>
      </c>
      <c r="AP870" s="77" t="s">
        <v>217</v>
      </c>
      <c r="AQ870" s="14" t="s">
        <v>215</v>
      </c>
      <c r="AR870" s="15" t="s">
        <v>79</v>
      </c>
      <c r="AS870" s="15" t="s">
        <v>79</v>
      </c>
      <c r="AT870" s="16" t="s">
        <v>79</v>
      </c>
      <c r="AU870" s="15">
        <v>160</v>
      </c>
      <c r="AV870" s="17" t="s">
        <v>79</v>
      </c>
      <c r="AW870" s="17">
        <v>24</v>
      </c>
      <c r="AX870" s="17">
        <v>150</v>
      </c>
      <c r="AY870" s="63">
        <v>160</v>
      </c>
      <c r="AZ870" s="63">
        <v>60</v>
      </c>
      <c r="BA870" s="64" t="s">
        <v>79</v>
      </c>
      <c r="BB870" s="64">
        <v>2</v>
      </c>
      <c r="BC870" s="64" t="s">
        <v>79</v>
      </c>
      <c r="BD870" s="64" t="s">
        <v>376</v>
      </c>
      <c r="BE870" s="64" t="s">
        <v>217</v>
      </c>
      <c r="BF870" s="64" t="s">
        <v>79</v>
      </c>
      <c r="BG870" s="64" t="b">
        <v>1</v>
      </c>
    </row>
    <row r="871" spans="41:59" ht="12.75">
      <c r="AO871" s="5">
        <v>862</v>
      </c>
      <c r="AP871" s="77" t="s">
        <v>1622</v>
      </c>
      <c r="AQ871" s="14" t="s">
        <v>215</v>
      </c>
      <c r="AR871" s="15" t="s">
        <v>79</v>
      </c>
      <c r="AS871" s="15" t="s">
        <v>79</v>
      </c>
      <c r="AT871" s="16" t="s">
        <v>79</v>
      </c>
      <c r="AU871" s="15">
        <v>90</v>
      </c>
      <c r="AV871" s="17" t="s">
        <v>79</v>
      </c>
      <c r="AW871" s="17">
        <v>24</v>
      </c>
      <c r="AX871" s="17">
        <v>150</v>
      </c>
      <c r="AY871" s="63">
        <v>90</v>
      </c>
      <c r="AZ871" s="63">
        <v>30</v>
      </c>
      <c r="BA871" s="64" t="s">
        <v>79</v>
      </c>
      <c r="BB871" s="64">
        <v>2</v>
      </c>
      <c r="BC871" s="64" t="s">
        <v>1215</v>
      </c>
      <c r="BD871" s="64" t="s">
        <v>376</v>
      </c>
      <c r="BE871" s="64" t="s">
        <v>732</v>
      </c>
      <c r="BF871" s="64" t="s">
        <v>79</v>
      </c>
      <c r="BG871" s="64" t="b">
        <v>1</v>
      </c>
    </row>
    <row r="872" spans="41:59" ht="12.75">
      <c r="AO872" s="5">
        <v>863</v>
      </c>
      <c r="AP872" s="77" t="s">
        <v>732</v>
      </c>
      <c r="AQ872" s="14" t="s">
        <v>215</v>
      </c>
      <c r="AR872" s="15" t="s">
        <v>79</v>
      </c>
      <c r="AS872" s="15" t="s">
        <v>79</v>
      </c>
      <c r="AT872" s="16" t="s">
        <v>79</v>
      </c>
      <c r="AU872" s="15">
        <v>90</v>
      </c>
      <c r="AV872" s="17" t="s">
        <v>79</v>
      </c>
      <c r="AW872" s="17">
        <v>24</v>
      </c>
      <c r="AX872" s="17">
        <v>150</v>
      </c>
      <c r="AY872" s="63">
        <v>90</v>
      </c>
      <c r="AZ872" s="63">
        <v>30</v>
      </c>
      <c r="BA872" s="64" t="s">
        <v>79</v>
      </c>
      <c r="BB872" s="64">
        <v>2</v>
      </c>
      <c r="BC872" s="64" t="s">
        <v>79</v>
      </c>
      <c r="BD872" s="64" t="s">
        <v>376</v>
      </c>
      <c r="BE872" s="64" t="s">
        <v>732</v>
      </c>
      <c r="BF872" s="64" t="s">
        <v>79</v>
      </c>
      <c r="BG872" s="64" t="b">
        <v>1</v>
      </c>
    </row>
    <row r="873" spans="41:59" ht="12.75">
      <c r="AO873" s="5">
        <v>864</v>
      </c>
      <c r="AP873" s="77" t="s">
        <v>1623</v>
      </c>
      <c r="AQ873" s="14" t="s">
        <v>215</v>
      </c>
      <c r="AR873" s="15" t="s">
        <v>79</v>
      </c>
      <c r="AS873" s="15" t="s">
        <v>79</v>
      </c>
      <c r="AT873" s="16" t="s">
        <v>1243</v>
      </c>
      <c r="AU873" s="15">
        <v>160</v>
      </c>
      <c r="AV873" s="17" t="s">
        <v>79</v>
      </c>
      <c r="AW873" s="17">
        <v>24</v>
      </c>
      <c r="AX873" s="17">
        <v>150</v>
      </c>
      <c r="AY873" s="63">
        <v>160</v>
      </c>
      <c r="AZ873" s="63">
        <v>60</v>
      </c>
      <c r="BA873" s="64" t="s">
        <v>79</v>
      </c>
      <c r="BB873" s="64">
        <v>2</v>
      </c>
      <c r="BC873" s="64" t="s">
        <v>1215</v>
      </c>
      <c r="BD873" s="64" t="s">
        <v>376</v>
      </c>
      <c r="BE873" s="64" t="s">
        <v>217</v>
      </c>
      <c r="BF873" s="64" t="s">
        <v>1624</v>
      </c>
      <c r="BG873" s="64" t="b">
        <v>1</v>
      </c>
    </row>
    <row r="874" spans="41:59" ht="12.75">
      <c r="AO874" s="5">
        <v>865</v>
      </c>
      <c r="AP874" s="77" t="s">
        <v>1370</v>
      </c>
      <c r="AQ874" s="14" t="s">
        <v>79</v>
      </c>
      <c r="AR874" s="15" t="s">
        <v>79</v>
      </c>
      <c r="AS874" s="15" t="s">
        <v>79</v>
      </c>
      <c r="AT874" s="16" t="s">
        <v>79</v>
      </c>
      <c r="AU874" s="15" t="s">
        <v>79</v>
      </c>
      <c r="AV874" s="17">
        <v>7</v>
      </c>
      <c r="AW874" s="17">
        <v>24</v>
      </c>
      <c r="AX874" s="17">
        <v>150</v>
      </c>
      <c r="AY874" s="63">
        <v>90</v>
      </c>
      <c r="AZ874" s="63">
        <v>30</v>
      </c>
      <c r="BA874" s="64">
        <v>1</v>
      </c>
      <c r="BB874" s="64">
        <v>2</v>
      </c>
      <c r="BC874" s="64" t="s">
        <v>79</v>
      </c>
      <c r="BD874" s="64" t="s">
        <v>376</v>
      </c>
      <c r="BE874" s="64" t="s">
        <v>94</v>
      </c>
      <c r="BF874" s="64" t="s">
        <v>1316</v>
      </c>
      <c r="BG874" s="64" t="b">
        <v>1</v>
      </c>
    </row>
    <row r="875" spans="41:59" ht="12.75">
      <c r="AO875" s="5">
        <v>866</v>
      </c>
      <c r="AP875" s="77" t="s">
        <v>1371</v>
      </c>
      <c r="AQ875" s="14" t="s">
        <v>215</v>
      </c>
      <c r="AR875" s="15" t="s">
        <v>79</v>
      </c>
      <c r="AS875" s="15" t="s">
        <v>93</v>
      </c>
      <c r="AT875" s="16" t="s">
        <v>79</v>
      </c>
      <c r="AU875" s="15">
        <v>90</v>
      </c>
      <c r="AV875" s="17">
        <v>7</v>
      </c>
      <c r="AW875" s="17">
        <v>24</v>
      </c>
      <c r="AX875" s="17">
        <v>150</v>
      </c>
      <c r="AY875" s="63">
        <v>90</v>
      </c>
      <c r="AZ875" s="63">
        <v>30</v>
      </c>
      <c r="BA875" s="64">
        <v>1</v>
      </c>
      <c r="BB875" s="64">
        <v>2</v>
      </c>
      <c r="BC875" s="64" t="s">
        <v>79</v>
      </c>
      <c r="BD875" s="64" t="s">
        <v>376</v>
      </c>
      <c r="BE875" s="64" t="s">
        <v>1137</v>
      </c>
      <c r="BF875" s="64" t="s">
        <v>79</v>
      </c>
      <c r="BG875" s="64" t="b">
        <v>1</v>
      </c>
    </row>
    <row r="876" spans="41:59" ht="12.75">
      <c r="AO876" s="5">
        <v>867</v>
      </c>
      <c r="AP876" s="77" t="s">
        <v>1372</v>
      </c>
      <c r="AQ876" s="14" t="s">
        <v>79</v>
      </c>
      <c r="AR876" s="15" t="s">
        <v>79</v>
      </c>
      <c r="AS876" s="15" t="s">
        <v>79</v>
      </c>
      <c r="AT876" s="16" t="s">
        <v>79</v>
      </c>
      <c r="AU876" s="15" t="s">
        <v>79</v>
      </c>
      <c r="AV876" s="17">
        <v>7</v>
      </c>
      <c r="AW876" s="17">
        <v>120</v>
      </c>
      <c r="AX876" s="17">
        <v>150</v>
      </c>
      <c r="AY876" s="63">
        <v>90</v>
      </c>
      <c r="AZ876" s="63">
        <v>30</v>
      </c>
      <c r="BA876" s="64">
        <v>1</v>
      </c>
      <c r="BB876" s="64">
        <v>2</v>
      </c>
      <c r="BC876" s="64" t="s">
        <v>79</v>
      </c>
      <c r="BD876" s="64" t="s">
        <v>376</v>
      </c>
      <c r="BE876" s="64" t="s">
        <v>94</v>
      </c>
      <c r="BF876" s="64" t="s">
        <v>1316</v>
      </c>
      <c r="BG876" s="64" t="b">
        <v>1</v>
      </c>
    </row>
    <row r="877" spans="41:59" ht="12.75">
      <c r="AO877" s="5">
        <v>868</v>
      </c>
      <c r="AP877" s="77" t="s">
        <v>1625</v>
      </c>
      <c r="AQ877" s="14" t="s">
        <v>239</v>
      </c>
      <c r="AR877" s="15" t="s">
        <v>79</v>
      </c>
      <c r="AS877" s="15" t="s">
        <v>93</v>
      </c>
      <c r="AT877" s="16" t="s">
        <v>79</v>
      </c>
      <c r="AU877" s="15">
        <v>160</v>
      </c>
      <c r="AV877" s="17" t="s">
        <v>79</v>
      </c>
      <c r="AW877" s="17">
        <v>24</v>
      </c>
      <c r="AX877" s="17">
        <v>150</v>
      </c>
      <c r="AY877" s="63">
        <v>160</v>
      </c>
      <c r="AZ877" s="63">
        <v>60</v>
      </c>
      <c r="BA877" s="64">
        <v>1</v>
      </c>
      <c r="BB877" s="64">
        <v>2</v>
      </c>
      <c r="BC877" s="64" t="s">
        <v>79</v>
      </c>
      <c r="BD877" s="64" t="s">
        <v>376</v>
      </c>
      <c r="BE877" s="64" t="s">
        <v>219</v>
      </c>
      <c r="BF877" s="64" t="s">
        <v>1374</v>
      </c>
      <c r="BG877" s="64" t="b">
        <v>1</v>
      </c>
    </row>
    <row r="878" spans="41:59" ht="12.75">
      <c r="AO878" s="5">
        <v>869</v>
      </c>
      <c r="AP878" s="77" t="s">
        <v>1626</v>
      </c>
      <c r="AQ878" s="14" t="s">
        <v>215</v>
      </c>
      <c r="AR878" s="15" t="s">
        <v>79</v>
      </c>
      <c r="AS878" s="15" t="s">
        <v>93</v>
      </c>
      <c r="AT878" s="16" t="s">
        <v>1210</v>
      </c>
      <c r="AU878" s="15">
        <v>90</v>
      </c>
      <c r="AV878" s="17">
        <v>7</v>
      </c>
      <c r="AW878" s="17">
        <v>24</v>
      </c>
      <c r="AX878" s="17">
        <v>150</v>
      </c>
      <c r="AY878" s="63">
        <v>90</v>
      </c>
      <c r="AZ878" s="63">
        <v>30</v>
      </c>
      <c r="BA878" s="64">
        <v>1</v>
      </c>
      <c r="BB878" s="64">
        <v>2</v>
      </c>
      <c r="BC878" s="64" t="s">
        <v>79</v>
      </c>
      <c r="BD878" s="64" t="s">
        <v>376</v>
      </c>
      <c r="BE878" s="64" t="s">
        <v>1137</v>
      </c>
      <c r="BF878" s="64" t="s">
        <v>1211</v>
      </c>
      <c r="BG878" s="64" t="b">
        <v>1</v>
      </c>
    </row>
    <row r="879" spans="41:59" ht="12.75">
      <c r="AO879" s="5">
        <v>870</v>
      </c>
      <c r="AP879" s="77" t="s">
        <v>1627</v>
      </c>
      <c r="AQ879" s="14" t="s">
        <v>239</v>
      </c>
      <c r="AR879" s="15" t="s">
        <v>79</v>
      </c>
      <c r="AS879" s="15" t="s">
        <v>132</v>
      </c>
      <c r="AT879" s="16" t="s">
        <v>79</v>
      </c>
      <c r="AU879" s="15">
        <v>90</v>
      </c>
      <c r="AV879" s="17" t="s">
        <v>1344</v>
      </c>
      <c r="AW879" s="17">
        <v>24</v>
      </c>
      <c r="AX879" s="17">
        <v>150</v>
      </c>
      <c r="AY879" s="63">
        <v>90</v>
      </c>
      <c r="AZ879" s="63">
        <v>30</v>
      </c>
      <c r="BA879" s="64">
        <v>2</v>
      </c>
      <c r="BB879" s="64">
        <v>2</v>
      </c>
      <c r="BC879" s="64" t="s">
        <v>1215</v>
      </c>
      <c r="BD879" s="64" t="s">
        <v>376</v>
      </c>
      <c r="BE879" s="64" t="s">
        <v>1137</v>
      </c>
      <c r="BF879" s="64" t="s">
        <v>1374</v>
      </c>
      <c r="BG879" s="64" t="b">
        <v>1</v>
      </c>
    </row>
    <row r="880" spans="41:59" ht="12.75">
      <c r="AO880" s="5">
        <v>871</v>
      </c>
      <c r="AP880" s="77" t="s">
        <v>1628</v>
      </c>
      <c r="AQ880" s="14" t="s">
        <v>239</v>
      </c>
      <c r="AR880" s="15" t="s">
        <v>79</v>
      </c>
      <c r="AS880" s="15" t="s">
        <v>132</v>
      </c>
      <c r="AT880" s="16" t="s">
        <v>79</v>
      </c>
      <c r="AU880" s="15">
        <v>160</v>
      </c>
      <c r="AV880" s="17" t="s">
        <v>1344</v>
      </c>
      <c r="AW880" s="17">
        <v>24</v>
      </c>
      <c r="AX880" s="17">
        <v>150</v>
      </c>
      <c r="AY880" s="63">
        <v>160</v>
      </c>
      <c r="AZ880" s="63">
        <v>60</v>
      </c>
      <c r="BA880" s="64">
        <v>2</v>
      </c>
      <c r="BB880" s="64">
        <v>2</v>
      </c>
      <c r="BC880" s="64" t="s">
        <v>79</v>
      </c>
      <c r="BD880" s="64" t="s">
        <v>376</v>
      </c>
      <c r="BE880" s="64" t="s">
        <v>94</v>
      </c>
      <c r="BF880" s="64" t="s">
        <v>1374</v>
      </c>
      <c r="BG880" s="64" t="b">
        <v>1</v>
      </c>
    </row>
    <row r="881" spans="41:59" ht="12.75">
      <c r="AO881" s="5">
        <v>872</v>
      </c>
      <c r="AP881" s="77" t="s">
        <v>1373</v>
      </c>
      <c r="AQ881" s="14" t="s">
        <v>79</v>
      </c>
      <c r="AR881" s="15" t="s">
        <v>79</v>
      </c>
      <c r="AS881" s="15" t="s">
        <v>79</v>
      </c>
      <c r="AT881" s="16" t="s">
        <v>79</v>
      </c>
      <c r="AU881" s="15" t="s">
        <v>79</v>
      </c>
      <c r="AV881" s="17" t="s">
        <v>1344</v>
      </c>
      <c r="AW881" s="17">
        <v>24</v>
      </c>
      <c r="AX881" s="17">
        <v>150</v>
      </c>
      <c r="AY881" s="63">
        <v>90</v>
      </c>
      <c r="AZ881" s="63">
        <v>30</v>
      </c>
      <c r="BA881" s="64">
        <v>2</v>
      </c>
      <c r="BB881" s="64">
        <v>2</v>
      </c>
      <c r="BC881" s="64" t="s">
        <v>79</v>
      </c>
      <c r="BD881" s="64" t="s">
        <v>376</v>
      </c>
      <c r="BE881" s="64" t="s">
        <v>94</v>
      </c>
      <c r="BF881" s="64" t="s">
        <v>1316</v>
      </c>
      <c r="BG881" s="64" t="b">
        <v>1</v>
      </c>
    </row>
    <row r="882" spans="41:59" ht="12.75">
      <c r="AO882" s="5">
        <v>873</v>
      </c>
      <c r="AP882" s="77" t="s">
        <v>1137</v>
      </c>
      <c r="AQ882" s="14" t="s">
        <v>239</v>
      </c>
      <c r="AR882" s="15" t="s">
        <v>79</v>
      </c>
      <c r="AS882" s="15" t="s">
        <v>132</v>
      </c>
      <c r="AT882" s="16" t="s">
        <v>79</v>
      </c>
      <c r="AU882" s="15">
        <v>90</v>
      </c>
      <c r="AV882" s="17" t="s">
        <v>1344</v>
      </c>
      <c r="AW882" s="17">
        <v>24</v>
      </c>
      <c r="AX882" s="17">
        <v>150</v>
      </c>
      <c r="AY882" s="63">
        <v>90</v>
      </c>
      <c r="AZ882" s="63">
        <v>30</v>
      </c>
      <c r="BA882" s="64">
        <v>2</v>
      </c>
      <c r="BB882" s="64">
        <v>2</v>
      </c>
      <c r="BC882" s="64" t="s">
        <v>79</v>
      </c>
      <c r="BD882" s="64" t="s">
        <v>376</v>
      </c>
      <c r="BE882" s="64" t="s">
        <v>1137</v>
      </c>
      <c r="BF882" s="64" t="s">
        <v>1374</v>
      </c>
      <c r="BG882" s="64" t="b">
        <v>1</v>
      </c>
    </row>
    <row r="883" spans="41:59" ht="12.75">
      <c r="AO883" s="5">
        <v>874</v>
      </c>
      <c r="AP883" s="77" t="s">
        <v>1375</v>
      </c>
      <c r="AQ883" s="14" t="s">
        <v>79</v>
      </c>
      <c r="AR883" s="15" t="s">
        <v>79</v>
      </c>
      <c r="AS883" s="15" t="s">
        <v>79</v>
      </c>
      <c r="AT883" s="16" t="s">
        <v>79</v>
      </c>
      <c r="AU883" s="15" t="s">
        <v>79</v>
      </c>
      <c r="AV883" s="17" t="s">
        <v>1344</v>
      </c>
      <c r="AW883" s="17">
        <v>120</v>
      </c>
      <c r="AX883" s="17">
        <v>150</v>
      </c>
      <c r="AY883" s="63">
        <v>90</v>
      </c>
      <c r="AZ883" s="63">
        <v>30</v>
      </c>
      <c r="BA883" s="64">
        <v>2</v>
      </c>
      <c r="BB883" s="64">
        <v>2</v>
      </c>
      <c r="BC883" s="64" t="s">
        <v>79</v>
      </c>
      <c r="BD883" s="64" t="s">
        <v>376</v>
      </c>
      <c r="BE883" s="64" t="s">
        <v>94</v>
      </c>
      <c r="BF883" s="64" t="s">
        <v>1316</v>
      </c>
      <c r="BG883" s="64" t="b">
        <v>1</v>
      </c>
    </row>
    <row r="884" spans="41:59" ht="12.75">
      <c r="AO884" s="5">
        <v>875</v>
      </c>
      <c r="AP884" s="77" t="s">
        <v>241</v>
      </c>
      <c r="AQ884" s="14" t="s">
        <v>215</v>
      </c>
      <c r="AR884" s="15" t="s">
        <v>79</v>
      </c>
      <c r="AS884" s="15" t="s">
        <v>79</v>
      </c>
      <c r="AT884" s="16" t="s">
        <v>79</v>
      </c>
      <c r="AU884" s="15" t="s">
        <v>172</v>
      </c>
      <c r="AV884" s="17" t="s">
        <v>79</v>
      </c>
      <c r="AW884" s="17">
        <v>24</v>
      </c>
      <c r="AX884" s="17">
        <v>75</v>
      </c>
      <c r="AY884" s="63" t="s">
        <v>410</v>
      </c>
      <c r="AZ884" s="63" t="s">
        <v>498</v>
      </c>
      <c r="BA884" s="64" t="s">
        <v>79</v>
      </c>
      <c r="BB884" s="64">
        <v>2</v>
      </c>
      <c r="BC884" s="64" t="s">
        <v>79</v>
      </c>
      <c r="BD884" s="64" t="s">
        <v>376</v>
      </c>
      <c r="BE884" s="64" t="s">
        <v>241</v>
      </c>
      <c r="BF884" s="64" t="s">
        <v>79</v>
      </c>
      <c r="BG884" s="64" t="b">
        <v>1</v>
      </c>
    </row>
    <row r="885" spans="41:59" ht="12.75">
      <c r="AO885" s="5">
        <v>876</v>
      </c>
      <c r="AP885" s="77" t="s">
        <v>215</v>
      </c>
      <c r="AQ885" s="14" t="s">
        <v>215</v>
      </c>
      <c r="AR885" s="15" t="s">
        <v>79</v>
      </c>
      <c r="AS885" s="15" t="s">
        <v>79</v>
      </c>
      <c r="AT885" s="16" t="s">
        <v>79</v>
      </c>
      <c r="AU885" s="15" t="s">
        <v>172</v>
      </c>
      <c r="AV885" s="17" t="s">
        <v>79</v>
      </c>
      <c r="AW885" s="17">
        <v>24</v>
      </c>
      <c r="AX885" s="17">
        <v>150</v>
      </c>
      <c r="AY885" s="63" t="s">
        <v>410</v>
      </c>
      <c r="AZ885" s="63" t="s">
        <v>411</v>
      </c>
      <c r="BA885" s="64" t="s">
        <v>79</v>
      </c>
      <c r="BB885" s="64">
        <v>2</v>
      </c>
      <c r="BC885" s="64" t="s">
        <v>1215</v>
      </c>
      <c r="BD885" s="64" t="s">
        <v>376</v>
      </c>
      <c r="BE885" s="64" t="s">
        <v>215</v>
      </c>
      <c r="BF885" s="64" t="s">
        <v>1229</v>
      </c>
      <c r="BG885" s="64" t="b">
        <v>1</v>
      </c>
    </row>
    <row r="886" spans="41:59" ht="12.75">
      <c r="AO886" s="5">
        <v>877</v>
      </c>
      <c r="AP886" s="77" t="s">
        <v>239</v>
      </c>
      <c r="AQ886" s="14" t="s">
        <v>239</v>
      </c>
      <c r="AR886" s="15" t="s">
        <v>79</v>
      </c>
      <c r="AS886" s="15" t="s">
        <v>79</v>
      </c>
      <c r="AT886" s="16" t="s">
        <v>79</v>
      </c>
      <c r="AU886" s="15" t="s">
        <v>172</v>
      </c>
      <c r="AV886" s="17" t="s">
        <v>79</v>
      </c>
      <c r="AW886" s="17">
        <v>24</v>
      </c>
      <c r="AX886" s="17">
        <v>150</v>
      </c>
      <c r="AY886" s="63" t="s">
        <v>410</v>
      </c>
      <c r="AZ886" s="63" t="s">
        <v>411</v>
      </c>
      <c r="BA886" s="64" t="s">
        <v>79</v>
      </c>
      <c r="BB886" s="64">
        <v>2</v>
      </c>
      <c r="BC886" s="64" t="s">
        <v>1215</v>
      </c>
      <c r="BD886" s="64" t="s">
        <v>376</v>
      </c>
      <c r="BE886" s="64" t="s">
        <v>239</v>
      </c>
      <c r="BF886" s="64" t="s">
        <v>1376</v>
      </c>
      <c r="BG886" s="64" t="b">
        <v>1</v>
      </c>
    </row>
    <row r="887" spans="41:59" ht="12.75">
      <c r="AO887" s="5">
        <v>878</v>
      </c>
      <c r="AP887" s="77" t="s">
        <v>1629</v>
      </c>
      <c r="AQ887" s="14" t="s">
        <v>215</v>
      </c>
      <c r="AR887" s="15" t="s">
        <v>79</v>
      </c>
      <c r="AS887" s="15" t="s">
        <v>79</v>
      </c>
      <c r="AT887" s="16" t="s">
        <v>1243</v>
      </c>
      <c r="AU887" s="15" t="s">
        <v>172</v>
      </c>
      <c r="AV887" s="17" t="s">
        <v>79</v>
      </c>
      <c r="AW887" s="17">
        <v>24</v>
      </c>
      <c r="AX887" s="17">
        <v>75</v>
      </c>
      <c r="AY887" s="63" t="s">
        <v>410</v>
      </c>
      <c r="AZ887" s="63" t="s">
        <v>498</v>
      </c>
      <c r="BA887" s="64" t="s">
        <v>79</v>
      </c>
      <c r="BB887" s="64">
        <v>2</v>
      </c>
      <c r="BC887" s="64" t="s">
        <v>1215</v>
      </c>
      <c r="BD887" s="64" t="s">
        <v>376</v>
      </c>
      <c r="BE887" s="64" t="s">
        <v>241</v>
      </c>
      <c r="BF887" s="64" t="s">
        <v>1244</v>
      </c>
      <c r="BG887" s="64" t="b">
        <v>1</v>
      </c>
    </row>
    <row r="888" spans="41:59" ht="12.75">
      <c r="AO888" s="5">
        <v>879</v>
      </c>
      <c r="AP888" s="77" t="s">
        <v>1630</v>
      </c>
      <c r="AQ888" s="14" t="s">
        <v>215</v>
      </c>
      <c r="AR888" s="15" t="s">
        <v>79</v>
      </c>
      <c r="AS888" s="15" t="s">
        <v>79</v>
      </c>
      <c r="AT888" s="16" t="s">
        <v>79</v>
      </c>
      <c r="AU888" s="15" t="s">
        <v>172</v>
      </c>
      <c r="AV888" s="17" t="s">
        <v>79</v>
      </c>
      <c r="AW888" s="17">
        <v>24</v>
      </c>
      <c r="AX888" s="17">
        <v>75</v>
      </c>
      <c r="AY888" s="63" t="s">
        <v>410</v>
      </c>
      <c r="AZ888" s="63" t="s">
        <v>498</v>
      </c>
      <c r="BA888" s="64" t="s">
        <v>79</v>
      </c>
      <c r="BB888" s="64">
        <v>2</v>
      </c>
      <c r="BC888" s="64" t="s">
        <v>79</v>
      </c>
      <c r="BD888" s="64" t="s">
        <v>376</v>
      </c>
      <c r="BE888" s="64" t="s">
        <v>241</v>
      </c>
      <c r="BF888" s="64" t="s">
        <v>79</v>
      </c>
      <c r="BG888" s="64" t="b">
        <v>1</v>
      </c>
    </row>
    <row r="889" spans="41:59" ht="12.75">
      <c r="AO889" s="5">
        <v>880</v>
      </c>
      <c r="AP889" s="77" t="s">
        <v>1631</v>
      </c>
      <c r="AQ889" s="14" t="s">
        <v>156</v>
      </c>
      <c r="AR889" s="15" t="s">
        <v>79</v>
      </c>
      <c r="AS889" s="15" t="s">
        <v>79</v>
      </c>
      <c r="AT889" s="16" t="s">
        <v>79</v>
      </c>
      <c r="AU889" s="15" t="s">
        <v>172</v>
      </c>
      <c r="AV889" s="17" t="s">
        <v>79</v>
      </c>
      <c r="AW889" s="17">
        <v>24</v>
      </c>
      <c r="AX889" s="17">
        <v>150</v>
      </c>
      <c r="AY889" s="63" t="s">
        <v>410</v>
      </c>
      <c r="AZ889" s="63" t="s">
        <v>327</v>
      </c>
      <c r="BA889" s="64" t="s">
        <v>79</v>
      </c>
      <c r="BB889" s="64">
        <v>2</v>
      </c>
      <c r="BC889" s="64" t="s">
        <v>1215</v>
      </c>
      <c r="BD889" s="64" t="s">
        <v>376</v>
      </c>
      <c r="BE889" s="64" t="s">
        <v>156</v>
      </c>
      <c r="BF889" s="64" t="s">
        <v>79</v>
      </c>
      <c r="BG889" s="64" t="b">
        <v>1</v>
      </c>
    </row>
    <row r="890" spans="41:59" ht="12.75">
      <c r="AO890" s="5">
        <v>881</v>
      </c>
      <c r="AP890" s="77" t="s">
        <v>1632</v>
      </c>
      <c r="AQ890" s="14" t="s">
        <v>239</v>
      </c>
      <c r="AR890" s="15" t="s">
        <v>79</v>
      </c>
      <c r="AS890" s="15" t="s">
        <v>79</v>
      </c>
      <c r="AT890" s="16" t="s">
        <v>79</v>
      </c>
      <c r="AU890" s="15" t="s">
        <v>172</v>
      </c>
      <c r="AV890" s="17" t="s">
        <v>79</v>
      </c>
      <c r="AW890" s="17">
        <v>24</v>
      </c>
      <c r="AX890" s="17">
        <v>150</v>
      </c>
      <c r="AY890" s="63" t="s">
        <v>410</v>
      </c>
      <c r="AZ890" s="63" t="s">
        <v>411</v>
      </c>
      <c r="BA890" s="64" t="s">
        <v>79</v>
      </c>
      <c r="BB890" s="64">
        <v>2</v>
      </c>
      <c r="BC890" s="64" t="s">
        <v>79</v>
      </c>
      <c r="BD890" s="64" t="s">
        <v>376</v>
      </c>
      <c r="BE890" s="64" t="s">
        <v>239</v>
      </c>
      <c r="BF890" s="64" t="s">
        <v>79</v>
      </c>
      <c r="BG890" s="64" t="b">
        <v>1</v>
      </c>
    </row>
    <row r="891" spans="41:59" ht="12.75">
      <c r="AO891" s="5">
        <v>882</v>
      </c>
      <c r="AP891" s="77" t="s">
        <v>1377</v>
      </c>
      <c r="AQ891" s="14" t="s">
        <v>215</v>
      </c>
      <c r="AR891" s="15" t="s">
        <v>79</v>
      </c>
      <c r="AS891" s="15" t="s">
        <v>79</v>
      </c>
      <c r="AT891" s="16" t="s">
        <v>79</v>
      </c>
      <c r="AU891" s="15" t="s">
        <v>172</v>
      </c>
      <c r="AV891" s="17" t="s">
        <v>79</v>
      </c>
      <c r="AW891" s="17">
        <v>24</v>
      </c>
      <c r="AX891" s="17">
        <v>150</v>
      </c>
      <c r="AY891" s="63" t="s">
        <v>410</v>
      </c>
      <c r="AZ891" s="63" t="s">
        <v>411</v>
      </c>
      <c r="BA891" s="64" t="s">
        <v>79</v>
      </c>
      <c r="BB891" s="64">
        <v>2</v>
      </c>
      <c r="BC891" s="64" t="s">
        <v>1215</v>
      </c>
      <c r="BD891" s="64" t="s">
        <v>376</v>
      </c>
      <c r="BE891" s="64" t="s">
        <v>215</v>
      </c>
      <c r="BF891" s="64" t="s">
        <v>1378</v>
      </c>
      <c r="BG891" s="64" t="b">
        <v>1</v>
      </c>
    </row>
    <row r="892" spans="41:59" ht="12.75">
      <c r="AO892" s="5">
        <v>883</v>
      </c>
      <c r="AP892" s="77" t="s">
        <v>1379</v>
      </c>
      <c r="AQ892" s="14" t="s">
        <v>239</v>
      </c>
      <c r="AR892" s="15" t="s">
        <v>79</v>
      </c>
      <c r="AS892" s="15" t="s">
        <v>93</v>
      </c>
      <c r="AT892" s="16" t="s">
        <v>79</v>
      </c>
      <c r="AU892" s="15" t="s">
        <v>172</v>
      </c>
      <c r="AV892" s="17">
        <v>120</v>
      </c>
      <c r="AW892" s="17">
        <v>24</v>
      </c>
      <c r="AX892" s="17">
        <v>150</v>
      </c>
      <c r="AY892" s="63" t="s">
        <v>410</v>
      </c>
      <c r="AZ892" s="63" t="s">
        <v>411</v>
      </c>
      <c r="BA892" s="64">
        <v>1</v>
      </c>
      <c r="BB892" s="64">
        <v>2</v>
      </c>
      <c r="BC892" s="64" t="s">
        <v>1215</v>
      </c>
      <c r="BD892" s="64" t="s">
        <v>376</v>
      </c>
      <c r="BE892" s="64" t="s">
        <v>94</v>
      </c>
      <c r="BF892" s="64" t="s">
        <v>1380</v>
      </c>
      <c r="BG892" s="64" t="b">
        <v>1</v>
      </c>
    </row>
    <row r="893" spans="41:59" ht="12.75">
      <c r="AO893" s="5">
        <v>884</v>
      </c>
      <c r="AP893" s="77" t="s">
        <v>219</v>
      </c>
      <c r="AQ893" s="14" t="s">
        <v>215</v>
      </c>
      <c r="AR893" s="15" t="s">
        <v>79</v>
      </c>
      <c r="AS893" s="15" t="s">
        <v>132</v>
      </c>
      <c r="AT893" s="16" t="s">
        <v>79</v>
      </c>
      <c r="AU893" s="15" t="s">
        <v>172</v>
      </c>
      <c r="AV893" s="17" t="s">
        <v>79</v>
      </c>
      <c r="AW893" s="17">
        <v>24</v>
      </c>
      <c r="AX893" s="17">
        <v>150</v>
      </c>
      <c r="AY893" s="63" t="s">
        <v>410</v>
      </c>
      <c r="AZ893" s="63" t="s">
        <v>411</v>
      </c>
      <c r="BA893" s="64">
        <v>2</v>
      </c>
      <c r="BB893" s="64">
        <v>2</v>
      </c>
      <c r="BC893" s="64" t="s">
        <v>79</v>
      </c>
      <c r="BD893" s="64" t="s">
        <v>376</v>
      </c>
      <c r="BE893" s="64" t="s">
        <v>219</v>
      </c>
      <c r="BF893" s="64" t="s">
        <v>79</v>
      </c>
      <c r="BG893" s="64" t="b">
        <v>1</v>
      </c>
    </row>
    <row r="894" spans="41:59" ht="12.75">
      <c r="AO894" s="5">
        <v>885</v>
      </c>
      <c r="AP894" s="77" t="s">
        <v>1633</v>
      </c>
      <c r="AQ894" s="14" t="s">
        <v>239</v>
      </c>
      <c r="AR894" s="15" t="s">
        <v>79</v>
      </c>
      <c r="AS894" s="15" t="s">
        <v>132</v>
      </c>
      <c r="AT894" s="16" t="s">
        <v>79</v>
      </c>
      <c r="AU894" s="15" t="s">
        <v>172</v>
      </c>
      <c r="AV894" s="17" t="s">
        <v>79</v>
      </c>
      <c r="AW894" s="17">
        <v>24</v>
      </c>
      <c r="AX894" s="17">
        <v>150</v>
      </c>
      <c r="AY894" s="63" t="s">
        <v>410</v>
      </c>
      <c r="AZ894" s="63" t="s">
        <v>411</v>
      </c>
      <c r="BA894" s="64">
        <v>2</v>
      </c>
      <c r="BB894" s="64">
        <v>2</v>
      </c>
      <c r="BC894" s="64" t="s">
        <v>1215</v>
      </c>
      <c r="BD894" s="64" t="s">
        <v>376</v>
      </c>
      <c r="BE894" s="64" t="s">
        <v>252</v>
      </c>
      <c r="BF894" s="64" t="s">
        <v>1374</v>
      </c>
      <c r="BG894" s="64" t="b">
        <v>1</v>
      </c>
    </row>
    <row r="895" spans="41:59" ht="12.75">
      <c r="AO895" s="5">
        <v>886</v>
      </c>
      <c r="AP895" s="77" t="s">
        <v>1381</v>
      </c>
      <c r="AQ895" s="14" t="s">
        <v>215</v>
      </c>
      <c r="AR895" s="15" t="s">
        <v>79</v>
      </c>
      <c r="AS895" s="15" t="s">
        <v>132</v>
      </c>
      <c r="AT895" s="16" t="s">
        <v>1243</v>
      </c>
      <c r="AU895" s="15" t="s">
        <v>172</v>
      </c>
      <c r="AV895" s="17" t="s">
        <v>79</v>
      </c>
      <c r="AW895" s="17">
        <v>24</v>
      </c>
      <c r="AX895" s="17">
        <v>150</v>
      </c>
      <c r="AY895" s="63" t="s">
        <v>410</v>
      </c>
      <c r="AZ895" s="63" t="s">
        <v>411</v>
      </c>
      <c r="BA895" s="64">
        <v>2</v>
      </c>
      <c r="BB895" s="64">
        <v>2</v>
      </c>
      <c r="BC895" s="64" t="s">
        <v>1215</v>
      </c>
      <c r="BD895" s="64" t="s">
        <v>376</v>
      </c>
      <c r="BE895" s="64" t="s">
        <v>219</v>
      </c>
      <c r="BF895" s="64" t="s">
        <v>1246</v>
      </c>
      <c r="BG895" s="64" t="b">
        <v>1</v>
      </c>
    </row>
    <row r="896" spans="41:59" ht="12.75">
      <c r="AO896" s="5">
        <v>887</v>
      </c>
      <c r="AP896" s="77" t="s">
        <v>252</v>
      </c>
      <c r="AQ896" s="14" t="s">
        <v>239</v>
      </c>
      <c r="AR896" s="15" t="s">
        <v>79</v>
      </c>
      <c r="AS896" s="15" t="s">
        <v>132</v>
      </c>
      <c r="AT896" s="16" t="s">
        <v>79</v>
      </c>
      <c r="AU896" s="15" t="s">
        <v>172</v>
      </c>
      <c r="AV896" s="17" t="s">
        <v>79</v>
      </c>
      <c r="AW896" s="17">
        <v>24</v>
      </c>
      <c r="AX896" s="17">
        <v>150</v>
      </c>
      <c r="AY896" s="63" t="s">
        <v>410</v>
      </c>
      <c r="AZ896" s="63" t="s">
        <v>411</v>
      </c>
      <c r="BA896" s="64">
        <v>2</v>
      </c>
      <c r="BB896" s="64">
        <v>2</v>
      </c>
      <c r="BC896" s="64" t="s">
        <v>79</v>
      </c>
      <c r="BD896" s="64" t="s">
        <v>376</v>
      </c>
      <c r="BE896" s="64" t="s">
        <v>252</v>
      </c>
      <c r="BF896" s="64" t="s">
        <v>1374</v>
      </c>
      <c r="BG896" s="64" t="b">
        <v>1</v>
      </c>
    </row>
    <row r="897" spans="41:59" ht="12.75">
      <c r="AO897" s="5">
        <v>888</v>
      </c>
      <c r="AP897" s="77" t="s">
        <v>1634</v>
      </c>
      <c r="AQ897" s="14" t="s">
        <v>179</v>
      </c>
      <c r="AR897" s="15" t="s">
        <v>79</v>
      </c>
      <c r="AS897" s="15" t="s">
        <v>79</v>
      </c>
      <c r="AT897" s="16" t="s">
        <v>79</v>
      </c>
      <c r="AU897" s="15">
        <v>160</v>
      </c>
      <c r="AV897" s="17" t="s">
        <v>79</v>
      </c>
      <c r="AW897" s="17">
        <v>24</v>
      </c>
      <c r="AX897" s="17">
        <v>60</v>
      </c>
      <c r="AY897" s="63">
        <v>160</v>
      </c>
      <c r="AZ897" s="63">
        <v>60</v>
      </c>
      <c r="BA897" s="64" t="s">
        <v>79</v>
      </c>
      <c r="BB897" s="64">
        <v>2</v>
      </c>
      <c r="BC897" s="64" t="s">
        <v>79</v>
      </c>
      <c r="BD897" s="64" t="s">
        <v>376</v>
      </c>
      <c r="BE897" s="64" t="s">
        <v>201</v>
      </c>
      <c r="BF897" s="64" t="s">
        <v>79</v>
      </c>
      <c r="BG897" s="64" t="b">
        <v>1</v>
      </c>
    </row>
    <row r="898" spans="41:59" ht="12.75">
      <c r="AO898" s="5">
        <v>889</v>
      </c>
      <c r="AP898" s="77" t="s">
        <v>201</v>
      </c>
      <c r="AQ898" s="14" t="s">
        <v>179</v>
      </c>
      <c r="AR898" s="15" t="s">
        <v>79</v>
      </c>
      <c r="AS898" s="15" t="s">
        <v>79</v>
      </c>
      <c r="AT898" s="16" t="s">
        <v>79</v>
      </c>
      <c r="AU898" s="15">
        <v>160</v>
      </c>
      <c r="AV898" s="17" t="s">
        <v>79</v>
      </c>
      <c r="AW898" s="17">
        <v>24</v>
      </c>
      <c r="AX898" s="17">
        <v>60</v>
      </c>
      <c r="AY898" s="63">
        <v>160</v>
      </c>
      <c r="AZ898" s="63">
        <v>60</v>
      </c>
      <c r="BA898" s="64" t="s">
        <v>79</v>
      </c>
      <c r="BB898" s="64">
        <v>2</v>
      </c>
      <c r="BC898" s="64" t="s">
        <v>79</v>
      </c>
      <c r="BD898" s="64" t="s">
        <v>376</v>
      </c>
      <c r="BE898" s="64" t="s">
        <v>201</v>
      </c>
      <c r="BF898" s="64" t="s">
        <v>79</v>
      </c>
      <c r="BG898" s="64" t="b">
        <v>1</v>
      </c>
    </row>
    <row r="899" spans="41:59" ht="12.75">
      <c r="AO899" s="5">
        <v>890</v>
      </c>
      <c r="AP899" s="77" t="s">
        <v>747</v>
      </c>
      <c r="AQ899" s="14" t="s">
        <v>179</v>
      </c>
      <c r="AR899" s="15" t="s">
        <v>79</v>
      </c>
      <c r="AS899" s="15" t="s">
        <v>79</v>
      </c>
      <c r="AT899" s="16" t="s">
        <v>79</v>
      </c>
      <c r="AU899" s="15">
        <v>90</v>
      </c>
      <c r="AV899" s="17" t="s">
        <v>79</v>
      </c>
      <c r="AW899" s="17">
        <v>24</v>
      </c>
      <c r="AX899" s="17">
        <v>60</v>
      </c>
      <c r="AY899" s="63">
        <v>90</v>
      </c>
      <c r="AZ899" s="63">
        <v>30</v>
      </c>
      <c r="BA899" s="64" t="s">
        <v>79</v>
      </c>
      <c r="BB899" s="64">
        <v>2</v>
      </c>
      <c r="BC899" s="64" t="s">
        <v>79</v>
      </c>
      <c r="BD899" s="64" t="s">
        <v>376</v>
      </c>
      <c r="BE899" s="64" t="s">
        <v>747</v>
      </c>
      <c r="BF899" s="64" t="s">
        <v>79</v>
      </c>
      <c r="BG899" s="64" t="b">
        <v>1</v>
      </c>
    </row>
    <row r="900" spans="41:59" ht="12.75">
      <c r="AO900" s="5">
        <v>891</v>
      </c>
      <c r="AP900" s="77" t="s">
        <v>1635</v>
      </c>
      <c r="AQ900" s="14" t="s">
        <v>179</v>
      </c>
      <c r="AR900" s="15" t="s">
        <v>79</v>
      </c>
      <c r="AS900" s="15" t="s">
        <v>79</v>
      </c>
      <c r="AT900" s="16" t="s">
        <v>79</v>
      </c>
      <c r="AU900" s="15">
        <v>160</v>
      </c>
      <c r="AV900" s="17" t="s">
        <v>79</v>
      </c>
      <c r="AW900" s="17">
        <v>24</v>
      </c>
      <c r="AX900" s="17">
        <v>60</v>
      </c>
      <c r="AY900" s="63">
        <v>160</v>
      </c>
      <c r="AZ900" s="63">
        <v>60</v>
      </c>
      <c r="BA900" s="64" t="s">
        <v>79</v>
      </c>
      <c r="BB900" s="64">
        <v>2</v>
      </c>
      <c r="BC900" s="64" t="s">
        <v>79</v>
      </c>
      <c r="BD900" s="64" t="s">
        <v>376</v>
      </c>
      <c r="BE900" s="64" t="s">
        <v>201</v>
      </c>
      <c r="BF900" s="64" t="s">
        <v>79</v>
      </c>
      <c r="BG900" s="64" t="b">
        <v>1</v>
      </c>
    </row>
    <row r="901" spans="41:59" ht="12.75">
      <c r="AO901" s="5">
        <v>892</v>
      </c>
      <c r="AP901" s="77" t="s">
        <v>1636</v>
      </c>
      <c r="AQ901" s="14" t="s">
        <v>179</v>
      </c>
      <c r="AR901" s="15" t="s">
        <v>109</v>
      </c>
      <c r="AS901" s="15" t="s">
        <v>79</v>
      </c>
      <c r="AT901" s="16" t="s">
        <v>79</v>
      </c>
      <c r="AU901" s="15">
        <v>90</v>
      </c>
      <c r="AV901" s="17" t="s">
        <v>79</v>
      </c>
      <c r="AW901" s="17">
        <v>120</v>
      </c>
      <c r="AX901" s="17">
        <v>60</v>
      </c>
      <c r="AY901" s="63">
        <v>90</v>
      </c>
      <c r="AZ901" s="63">
        <v>30</v>
      </c>
      <c r="BA901" s="64" t="s">
        <v>79</v>
      </c>
      <c r="BB901" s="64">
        <v>2</v>
      </c>
      <c r="BC901" s="64" t="s">
        <v>79</v>
      </c>
      <c r="BD901" s="64" t="s">
        <v>376</v>
      </c>
      <c r="BE901" s="64" t="s">
        <v>747</v>
      </c>
      <c r="BF901" s="64" t="s">
        <v>79</v>
      </c>
      <c r="BG901" s="64" t="b">
        <v>1</v>
      </c>
    </row>
    <row r="902" spans="41:59" ht="12.75">
      <c r="AO902" s="5">
        <v>893</v>
      </c>
      <c r="AP902" s="77" t="s">
        <v>1637</v>
      </c>
      <c r="AQ902" s="14" t="s">
        <v>179</v>
      </c>
      <c r="AR902" s="15" t="s">
        <v>79</v>
      </c>
      <c r="AS902" s="15" t="s">
        <v>79</v>
      </c>
      <c r="AT902" s="16" t="s">
        <v>79</v>
      </c>
      <c r="AU902" s="15">
        <v>90</v>
      </c>
      <c r="AV902" s="17" t="s">
        <v>79</v>
      </c>
      <c r="AW902" s="17">
        <v>24</v>
      </c>
      <c r="AX902" s="17">
        <v>60</v>
      </c>
      <c r="AY902" s="63">
        <v>90</v>
      </c>
      <c r="AZ902" s="63">
        <v>30</v>
      </c>
      <c r="BA902" s="64" t="s">
        <v>79</v>
      </c>
      <c r="BB902" s="64">
        <v>2</v>
      </c>
      <c r="BC902" s="64" t="s">
        <v>79</v>
      </c>
      <c r="BD902" s="64" t="s">
        <v>376</v>
      </c>
      <c r="BE902" s="64" t="s">
        <v>94</v>
      </c>
      <c r="BF902" s="64" t="s">
        <v>1324</v>
      </c>
      <c r="BG902" s="64" t="b">
        <v>1</v>
      </c>
    </row>
    <row r="903" spans="41:59" ht="12.75">
      <c r="AO903" s="5">
        <v>894</v>
      </c>
      <c r="AP903" s="77" t="s">
        <v>1638</v>
      </c>
      <c r="AQ903" s="14" t="s">
        <v>179</v>
      </c>
      <c r="AR903" s="15" t="s">
        <v>79</v>
      </c>
      <c r="AS903" s="15" t="s">
        <v>79</v>
      </c>
      <c r="AT903" s="16" t="s">
        <v>79</v>
      </c>
      <c r="AU903" s="15">
        <v>90</v>
      </c>
      <c r="AV903" s="17" t="s">
        <v>79</v>
      </c>
      <c r="AW903" s="17">
        <v>24</v>
      </c>
      <c r="AX903" s="17">
        <v>60</v>
      </c>
      <c r="AY903" s="63">
        <v>90</v>
      </c>
      <c r="AZ903" s="63">
        <v>30</v>
      </c>
      <c r="BA903" s="64" t="s">
        <v>79</v>
      </c>
      <c r="BB903" s="64">
        <v>2</v>
      </c>
      <c r="BC903" s="64" t="s">
        <v>79</v>
      </c>
      <c r="BD903" s="64" t="s">
        <v>376</v>
      </c>
      <c r="BE903" s="64" t="s">
        <v>94</v>
      </c>
      <c r="BF903" s="64" t="s">
        <v>1443</v>
      </c>
      <c r="BG903" s="64" t="b">
        <v>1</v>
      </c>
    </row>
    <row r="904" spans="41:59" ht="12.75">
      <c r="AO904" s="5">
        <v>895</v>
      </c>
      <c r="AP904" s="77" t="s">
        <v>1382</v>
      </c>
      <c r="AQ904" s="14" t="s">
        <v>179</v>
      </c>
      <c r="AR904" s="15" t="s">
        <v>79</v>
      </c>
      <c r="AS904" s="15" t="s">
        <v>79</v>
      </c>
      <c r="AT904" s="16" t="s">
        <v>1243</v>
      </c>
      <c r="AU904" s="15">
        <v>160</v>
      </c>
      <c r="AV904" s="17" t="s">
        <v>79</v>
      </c>
      <c r="AW904" s="17">
        <v>24</v>
      </c>
      <c r="AX904" s="17">
        <v>60</v>
      </c>
      <c r="AY904" s="63">
        <v>160</v>
      </c>
      <c r="AZ904" s="63">
        <v>60</v>
      </c>
      <c r="BA904" s="64" t="s">
        <v>79</v>
      </c>
      <c r="BB904" s="64">
        <v>2</v>
      </c>
      <c r="BC904" s="64" t="s">
        <v>1215</v>
      </c>
      <c r="BD904" s="64" t="s">
        <v>376</v>
      </c>
      <c r="BE904" s="64" t="s">
        <v>201</v>
      </c>
      <c r="BF904" s="64" t="s">
        <v>1246</v>
      </c>
      <c r="BG904" s="64" t="b">
        <v>1</v>
      </c>
    </row>
    <row r="905" spans="41:59" ht="12.75">
      <c r="AO905" s="5">
        <v>896</v>
      </c>
      <c r="AP905" s="77" t="s">
        <v>1639</v>
      </c>
      <c r="AQ905" s="14" t="s">
        <v>179</v>
      </c>
      <c r="AR905" s="15" t="s">
        <v>79</v>
      </c>
      <c r="AS905" s="15" t="s">
        <v>79</v>
      </c>
      <c r="AT905" s="16" t="s">
        <v>79</v>
      </c>
      <c r="AU905" s="15">
        <v>160</v>
      </c>
      <c r="AV905" s="17" t="s">
        <v>79</v>
      </c>
      <c r="AW905" s="17">
        <v>24</v>
      </c>
      <c r="AX905" s="17">
        <v>60</v>
      </c>
      <c r="AY905" s="63">
        <v>160</v>
      </c>
      <c r="AZ905" s="63">
        <v>60</v>
      </c>
      <c r="BA905" s="64" t="s">
        <v>79</v>
      </c>
      <c r="BB905" s="64">
        <v>2</v>
      </c>
      <c r="BC905" s="64" t="s">
        <v>79</v>
      </c>
      <c r="BD905" s="64" t="s">
        <v>376</v>
      </c>
      <c r="BE905" s="64" t="s">
        <v>201</v>
      </c>
      <c r="BF905" s="64" t="s">
        <v>79</v>
      </c>
      <c r="BG905" s="64" t="b">
        <v>1</v>
      </c>
    </row>
    <row r="906" spans="41:59" ht="12.75">
      <c r="AO906" s="5">
        <v>897</v>
      </c>
      <c r="AP906" s="77" t="s">
        <v>1640</v>
      </c>
      <c r="AQ906" s="14" t="s">
        <v>179</v>
      </c>
      <c r="AR906" s="15" t="s">
        <v>79</v>
      </c>
      <c r="AS906" s="15" t="s">
        <v>79</v>
      </c>
      <c r="AT906" s="16" t="s">
        <v>79</v>
      </c>
      <c r="AU906" s="15">
        <v>90</v>
      </c>
      <c r="AV906" s="17" t="s">
        <v>79</v>
      </c>
      <c r="AW906" s="17">
        <v>24</v>
      </c>
      <c r="AX906" s="17">
        <v>60</v>
      </c>
      <c r="AY906" s="63">
        <v>90</v>
      </c>
      <c r="AZ906" s="63">
        <v>30</v>
      </c>
      <c r="BA906" s="64" t="s">
        <v>79</v>
      </c>
      <c r="BB906" s="64">
        <v>2</v>
      </c>
      <c r="BC906" s="64" t="s">
        <v>79</v>
      </c>
      <c r="BD906" s="64" t="s">
        <v>376</v>
      </c>
      <c r="BE906" s="64" t="s">
        <v>747</v>
      </c>
      <c r="BF906" s="64" t="s">
        <v>1423</v>
      </c>
      <c r="BG906" s="64" t="b">
        <v>1</v>
      </c>
    </row>
    <row r="907" spans="41:59" ht="12.75">
      <c r="AO907" s="5">
        <v>898</v>
      </c>
      <c r="AP907" s="77" t="s">
        <v>1641</v>
      </c>
      <c r="AQ907" s="14" t="s">
        <v>179</v>
      </c>
      <c r="AR907" s="15" t="s">
        <v>109</v>
      </c>
      <c r="AS907" s="15" t="s">
        <v>93</v>
      </c>
      <c r="AT907" s="16" t="s">
        <v>79</v>
      </c>
      <c r="AU907" s="15">
        <v>90</v>
      </c>
      <c r="AV907" s="17">
        <v>30</v>
      </c>
      <c r="AW907" s="17">
        <v>120</v>
      </c>
      <c r="AX907" s="17">
        <v>60</v>
      </c>
      <c r="AY907" s="63">
        <v>90</v>
      </c>
      <c r="AZ907" s="63">
        <v>30</v>
      </c>
      <c r="BA907" s="64">
        <v>1</v>
      </c>
      <c r="BB907" s="64">
        <v>2</v>
      </c>
      <c r="BC907" s="64" t="s">
        <v>79</v>
      </c>
      <c r="BD907" s="64" t="s">
        <v>376</v>
      </c>
      <c r="BE907" s="64" t="s">
        <v>94</v>
      </c>
      <c r="BF907" s="64" t="s">
        <v>79</v>
      </c>
      <c r="BG907" s="64" t="b">
        <v>1</v>
      </c>
    </row>
    <row r="908" spans="41:59" ht="12.75">
      <c r="AO908" s="5">
        <v>899</v>
      </c>
      <c r="AP908" s="77" t="s">
        <v>770</v>
      </c>
      <c r="AQ908" s="14" t="s">
        <v>179</v>
      </c>
      <c r="AR908" s="15" t="s">
        <v>79</v>
      </c>
      <c r="AS908" s="15" t="s">
        <v>132</v>
      </c>
      <c r="AT908" s="16" t="s">
        <v>79</v>
      </c>
      <c r="AU908" s="15">
        <v>160</v>
      </c>
      <c r="AV908" s="17" t="s">
        <v>79</v>
      </c>
      <c r="AW908" s="17">
        <v>24</v>
      </c>
      <c r="AX908" s="17">
        <v>60</v>
      </c>
      <c r="AY908" s="63">
        <v>160</v>
      </c>
      <c r="AZ908" s="63">
        <v>60</v>
      </c>
      <c r="BA908" s="64">
        <v>2</v>
      </c>
      <c r="BB908" s="64">
        <v>2</v>
      </c>
      <c r="BC908" s="64" t="s">
        <v>79</v>
      </c>
      <c r="BD908" s="64" t="s">
        <v>376</v>
      </c>
      <c r="BE908" s="64" t="s">
        <v>770</v>
      </c>
      <c r="BF908" s="64" t="s">
        <v>79</v>
      </c>
      <c r="BG908" s="64" t="b">
        <v>1</v>
      </c>
    </row>
    <row r="909" spans="41:59" ht="12.75">
      <c r="AO909" s="5">
        <v>900</v>
      </c>
      <c r="AP909" s="77" t="s">
        <v>1642</v>
      </c>
      <c r="AQ909" s="14" t="s">
        <v>179</v>
      </c>
      <c r="AR909" s="15" t="s">
        <v>79</v>
      </c>
      <c r="AS909" s="15" t="s">
        <v>132</v>
      </c>
      <c r="AT909" s="16" t="s">
        <v>79</v>
      </c>
      <c r="AU909" s="15">
        <v>160</v>
      </c>
      <c r="AV909" s="17" t="s">
        <v>79</v>
      </c>
      <c r="AW909" s="17">
        <v>24</v>
      </c>
      <c r="AX909" s="17">
        <v>60</v>
      </c>
      <c r="AY909" s="63">
        <v>160</v>
      </c>
      <c r="AZ909" s="63">
        <v>60</v>
      </c>
      <c r="BA909" s="64">
        <v>2</v>
      </c>
      <c r="BB909" s="64">
        <v>2</v>
      </c>
      <c r="BC909" s="64" t="s">
        <v>79</v>
      </c>
      <c r="BD909" s="64" t="s">
        <v>376</v>
      </c>
      <c r="BE909" s="64" t="s">
        <v>94</v>
      </c>
      <c r="BF909" s="64" t="s">
        <v>79</v>
      </c>
      <c r="BG909" s="64" t="b">
        <v>1</v>
      </c>
    </row>
    <row r="910" spans="41:59" ht="12.75">
      <c r="AO910" s="5">
        <v>901</v>
      </c>
      <c r="AP910" s="77" t="s">
        <v>1643</v>
      </c>
      <c r="AQ910" s="14" t="s">
        <v>179</v>
      </c>
      <c r="AR910" s="15" t="s">
        <v>79</v>
      </c>
      <c r="AS910" s="15" t="s">
        <v>132</v>
      </c>
      <c r="AT910" s="16" t="s">
        <v>79</v>
      </c>
      <c r="AU910" s="15">
        <v>160</v>
      </c>
      <c r="AV910" s="17" t="s">
        <v>79</v>
      </c>
      <c r="AW910" s="17">
        <v>24</v>
      </c>
      <c r="AX910" s="17">
        <v>60</v>
      </c>
      <c r="AY910" s="63">
        <v>160</v>
      </c>
      <c r="AZ910" s="63">
        <v>60</v>
      </c>
      <c r="BA910" s="64">
        <v>2</v>
      </c>
      <c r="BB910" s="64">
        <v>2</v>
      </c>
      <c r="BC910" s="64" t="s">
        <v>79</v>
      </c>
      <c r="BD910" s="64" t="s">
        <v>376</v>
      </c>
      <c r="BE910" s="64" t="s">
        <v>94</v>
      </c>
      <c r="BF910" s="64" t="s">
        <v>79</v>
      </c>
      <c r="BG910" s="64" t="b">
        <v>1</v>
      </c>
    </row>
    <row r="911" spans="41:59" ht="12.75">
      <c r="AO911" s="5">
        <v>902</v>
      </c>
      <c r="AP911" s="77" t="s">
        <v>179</v>
      </c>
      <c r="AQ911" s="14" t="s">
        <v>179</v>
      </c>
      <c r="AR911" s="15" t="s">
        <v>79</v>
      </c>
      <c r="AS911" s="15" t="s">
        <v>79</v>
      </c>
      <c r="AT911" s="16" t="s">
        <v>79</v>
      </c>
      <c r="AU911" s="15" t="s">
        <v>172</v>
      </c>
      <c r="AV911" s="17" t="s">
        <v>79</v>
      </c>
      <c r="AW911" s="17">
        <v>24</v>
      </c>
      <c r="AX911" s="17">
        <v>60</v>
      </c>
      <c r="AY911" s="63" t="s">
        <v>410</v>
      </c>
      <c r="AZ911" s="63" t="s">
        <v>411</v>
      </c>
      <c r="BA911" s="64" t="s">
        <v>79</v>
      </c>
      <c r="BB911" s="64">
        <v>2</v>
      </c>
      <c r="BC911" s="64" t="s">
        <v>1215</v>
      </c>
      <c r="BD911" s="64" t="s">
        <v>376</v>
      </c>
      <c r="BE911" s="64" t="s">
        <v>179</v>
      </c>
      <c r="BF911" s="64" t="s">
        <v>1229</v>
      </c>
      <c r="BG911" s="64" t="b">
        <v>1</v>
      </c>
    </row>
    <row r="912" spans="41:59" ht="12.75">
      <c r="AO912" s="5">
        <v>903</v>
      </c>
      <c r="AP912" s="77" t="s">
        <v>1383</v>
      </c>
      <c r="AQ912" s="14" t="s">
        <v>179</v>
      </c>
      <c r="AR912" s="15" t="s">
        <v>79</v>
      </c>
      <c r="AS912" s="15" t="s">
        <v>79</v>
      </c>
      <c r="AT912" s="16" t="s">
        <v>79</v>
      </c>
      <c r="AU912" s="15" t="s">
        <v>172</v>
      </c>
      <c r="AV912" s="17" t="s">
        <v>79</v>
      </c>
      <c r="AW912" s="17">
        <v>24</v>
      </c>
      <c r="AX912" s="17">
        <v>60</v>
      </c>
      <c r="AY912" s="63" t="s">
        <v>410</v>
      </c>
      <c r="AZ912" s="63" t="s">
        <v>411</v>
      </c>
      <c r="BA912" s="64" t="s">
        <v>79</v>
      </c>
      <c r="BB912" s="64">
        <v>2</v>
      </c>
      <c r="BC912" s="64" t="s">
        <v>79</v>
      </c>
      <c r="BD912" s="64" t="s">
        <v>376</v>
      </c>
      <c r="BE912" s="64" t="s">
        <v>179</v>
      </c>
      <c r="BF912" s="64" t="s">
        <v>79</v>
      </c>
      <c r="BG912" s="64" t="b">
        <v>1</v>
      </c>
    </row>
    <row r="913" spans="41:59" ht="12.75">
      <c r="AO913" s="5">
        <v>904</v>
      </c>
      <c r="AP913" s="77" t="s">
        <v>1384</v>
      </c>
      <c r="AQ913" s="14" t="s">
        <v>179</v>
      </c>
      <c r="AR913" s="15" t="s">
        <v>79</v>
      </c>
      <c r="AS913" s="15" t="s">
        <v>79</v>
      </c>
      <c r="AT913" s="16" t="s">
        <v>79</v>
      </c>
      <c r="AU913" s="15" t="s">
        <v>172</v>
      </c>
      <c r="AV913" s="17" t="s">
        <v>79</v>
      </c>
      <c r="AW913" s="17">
        <v>24</v>
      </c>
      <c r="AX913" s="17">
        <v>60</v>
      </c>
      <c r="AY913" s="63" t="s">
        <v>410</v>
      </c>
      <c r="AZ913" s="63" t="s">
        <v>411</v>
      </c>
      <c r="BA913" s="64" t="s">
        <v>79</v>
      </c>
      <c r="BB913" s="64">
        <v>2</v>
      </c>
      <c r="BC913" s="64" t="s">
        <v>1215</v>
      </c>
      <c r="BD913" s="64" t="s">
        <v>376</v>
      </c>
      <c r="BE913" s="64" t="s">
        <v>179</v>
      </c>
      <c r="BF913" s="64" t="s">
        <v>1378</v>
      </c>
      <c r="BG913" s="64" t="b">
        <v>1</v>
      </c>
    </row>
    <row r="914" spans="41:59" ht="12.75">
      <c r="AO914" s="5">
        <v>905</v>
      </c>
      <c r="AP914" s="77" t="s">
        <v>1644</v>
      </c>
      <c r="AQ914" s="14" t="s">
        <v>179</v>
      </c>
      <c r="AR914" s="15" t="s">
        <v>79</v>
      </c>
      <c r="AS914" s="15" t="s">
        <v>93</v>
      </c>
      <c r="AT914" s="16" t="s">
        <v>79</v>
      </c>
      <c r="AU914" s="15" t="s">
        <v>172</v>
      </c>
      <c r="AV914" s="17">
        <v>30</v>
      </c>
      <c r="AW914" s="17">
        <v>24</v>
      </c>
      <c r="AX914" s="17">
        <v>60</v>
      </c>
      <c r="AY914" s="63" t="s">
        <v>410</v>
      </c>
      <c r="AZ914" s="63" t="s">
        <v>411</v>
      </c>
      <c r="BA914" s="64">
        <v>1</v>
      </c>
      <c r="BB914" s="64">
        <v>2</v>
      </c>
      <c r="BC914" s="64" t="s">
        <v>1215</v>
      </c>
      <c r="BD914" s="64" t="s">
        <v>376</v>
      </c>
      <c r="BE914" s="64" t="s">
        <v>203</v>
      </c>
      <c r="BF914" s="64" t="s">
        <v>79</v>
      </c>
      <c r="BG914" s="64" t="b">
        <v>1</v>
      </c>
    </row>
    <row r="915" spans="41:59" ht="12.75">
      <c r="AO915" s="5">
        <v>906</v>
      </c>
      <c r="AP915" s="77" t="s">
        <v>203</v>
      </c>
      <c r="AQ915" s="14" t="s">
        <v>179</v>
      </c>
      <c r="AR915" s="15" t="s">
        <v>79</v>
      </c>
      <c r="AS915" s="15" t="s">
        <v>93</v>
      </c>
      <c r="AT915" s="16" t="s">
        <v>79</v>
      </c>
      <c r="AU915" s="15" t="s">
        <v>172</v>
      </c>
      <c r="AV915" s="17">
        <v>30</v>
      </c>
      <c r="AW915" s="17">
        <v>24</v>
      </c>
      <c r="AX915" s="17">
        <v>60</v>
      </c>
      <c r="AY915" s="63" t="s">
        <v>410</v>
      </c>
      <c r="AZ915" s="63" t="s">
        <v>411</v>
      </c>
      <c r="BA915" s="64">
        <v>1</v>
      </c>
      <c r="BB915" s="64">
        <v>2</v>
      </c>
      <c r="BC915" s="64" t="s">
        <v>79</v>
      </c>
      <c r="BD915" s="64" t="s">
        <v>376</v>
      </c>
      <c r="BE915" s="64" t="s">
        <v>203</v>
      </c>
      <c r="BF915" s="64" t="s">
        <v>79</v>
      </c>
      <c r="BG915" s="64" t="b">
        <v>1</v>
      </c>
    </row>
    <row r="916" spans="41:59" ht="12.75">
      <c r="AO916" s="5">
        <v>907</v>
      </c>
      <c r="AP916" s="77" t="s">
        <v>1385</v>
      </c>
      <c r="AQ916" s="14" t="s">
        <v>179</v>
      </c>
      <c r="AR916" s="15" t="s">
        <v>79</v>
      </c>
      <c r="AS916" s="15" t="s">
        <v>93</v>
      </c>
      <c r="AT916" s="16" t="s">
        <v>79</v>
      </c>
      <c r="AU916" s="15" t="s">
        <v>172</v>
      </c>
      <c r="AV916" s="17">
        <v>120</v>
      </c>
      <c r="AW916" s="17">
        <v>24</v>
      </c>
      <c r="AX916" s="17">
        <v>60</v>
      </c>
      <c r="AY916" s="63" t="s">
        <v>410</v>
      </c>
      <c r="AZ916" s="63" t="s">
        <v>411</v>
      </c>
      <c r="BA916" s="64">
        <v>1</v>
      </c>
      <c r="BB916" s="64">
        <v>2</v>
      </c>
      <c r="BC916" s="64" t="s">
        <v>1215</v>
      </c>
      <c r="BD916" s="64" t="s">
        <v>376</v>
      </c>
      <c r="BE916" s="64" t="s">
        <v>179</v>
      </c>
      <c r="BF916" s="64" t="s">
        <v>1380</v>
      </c>
      <c r="BG916" s="64" t="b">
        <v>1</v>
      </c>
    </row>
    <row r="917" spans="41:59" ht="12.75">
      <c r="AO917" s="5">
        <v>908</v>
      </c>
      <c r="AP917" s="77" t="s">
        <v>1645</v>
      </c>
      <c r="AQ917" s="14" t="s">
        <v>79</v>
      </c>
      <c r="AR917" s="15" t="s">
        <v>79</v>
      </c>
      <c r="AS917" s="15" t="s">
        <v>79</v>
      </c>
      <c r="AT917" s="16" t="s">
        <v>79</v>
      </c>
      <c r="AU917" s="15" t="s">
        <v>79</v>
      </c>
      <c r="AV917" s="17" t="s">
        <v>1646</v>
      </c>
      <c r="AW917" s="17">
        <v>24</v>
      </c>
      <c r="AX917" s="17">
        <v>60</v>
      </c>
      <c r="AY917" s="63" t="s">
        <v>410</v>
      </c>
      <c r="AZ917" s="63" t="s">
        <v>411</v>
      </c>
      <c r="BA917" s="64">
        <v>2</v>
      </c>
      <c r="BB917" s="64">
        <v>2</v>
      </c>
      <c r="BC917" s="64" t="s">
        <v>79</v>
      </c>
      <c r="BD917" s="64" t="s">
        <v>376</v>
      </c>
      <c r="BE917" s="64" t="s">
        <v>94</v>
      </c>
      <c r="BF917" s="64" t="s">
        <v>1647</v>
      </c>
      <c r="BG917" s="64" t="b">
        <v>1</v>
      </c>
    </row>
    <row r="918" spans="41:59" ht="12.75">
      <c r="AO918" s="5">
        <v>909</v>
      </c>
      <c r="AP918" s="77" t="s">
        <v>1648</v>
      </c>
      <c r="AQ918" s="14" t="s">
        <v>179</v>
      </c>
      <c r="AR918" s="15" t="s">
        <v>109</v>
      </c>
      <c r="AS918" s="15" t="s">
        <v>93</v>
      </c>
      <c r="AT918" s="16" t="s">
        <v>1347</v>
      </c>
      <c r="AU918" s="15">
        <v>90</v>
      </c>
      <c r="AV918" s="17">
        <v>25</v>
      </c>
      <c r="AW918" s="17">
        <v>120</v>
      </c>
      <c r="AX918" s="17">
        <v>60</v>
      </c>
      <c r="AY918" s="63">
        <v>90</v>
      </c>
      <c r="AZ918" s="63">
        <v>30</v>
      </c>
      <c r="BA918" s="64">
        <v>1</v>
      </c>
      <c r="BB918" s="64">
        <v>2</v>
      </c>
      <c r="BC918" s="64" t="s">
        <v>79</v>
      </c>
      <c r="BD918" s="64" t="s">
        <v>376</v>
      </c>
      <c r="BE918" s="64" t="s">
        <v>94</v>
      </c>
      <c r="BF918" s="64" t="s">
        <v>1649</v>
      </c>
      <c r="BG918" s="64" t="b">
        <v>1</v>
      </c>
    </row>
    <row r="919" spans="41:59" ht="12.75">
      <c r="AO919" s="5">
        <v>910</v>
      </c>
      <c r="AP919" s="77" t="s">
        <v>245</v>
      </c>
      <c r="AQ919" s="14" t="s">
        <v>179</v>
      </c>
      <c r="AR919" s="15" t="s">
        <v>79</v>
      </c>
      <c r="AS919" s="15" t="s">
        <v>79</v>
      </c>
      <c r="AT919" s="16" t="s">
        <v>79</v>
      </c>
      <c r="AU919" s="15">
        <v>160</v>
      </c>
      <c r="AV919" s="17" t="s">
        <v>79</v>
      </c>
      <c r="AW919" s="17">
        <v>24</v>
      </c>
      <c r="AX919" s="17">
        <v>60</v>
      </c>
      <c r="AY919" s="63">
        <v>160</v>
      </c>
      <c r="AZ919" s="63">
        <v>60</v>
      </c>
      <c r="BA919" s="64" t="s">
        <v>79</v>
      </c>
      <c r="BB919" s="64">
        <v>2</v>
      </c>
      <c r="BC919" s="64" t="s">
        <v>79</v>
      </c>
      <c r="BD919" s="64" t="s">
        <v>376</v>
      </c>
      <c r="BE919" s="64" t="s">
        <v>245</v>
      </c>
      <c r="BF919" s="64" t="s">
        <v>1266</v>
      </c>
      <c r="BG919" s="64" t="b">
        <v>1</v>
      </c>
    </row>
    <row r="920" spans="41:59" ht="12.75">
      <c r="AO920" s="5">
        <v>911</v>
      </c>
      <c r="AP920" s="77" t="s">
        <v>1650</v>
      </c>
      <c r="AQ920" s="14" t="s">
        <v>179</v>
      </c>
      <c r="AR920" s="15" t="s">
        <v>79</v>
      </c>
      <c r="AS920" s="15" t="s">
        <v>79</v>
      </c>
      <c r="AT920" s="16" t="s">
        <v>1243</v>
      </c>
      <c r="AU920" s="15">
        <v>160</v>
      </c>
      <c r="AV920" s="17" t="s">
        <v>79</v>
      </c>
      <c r="AW920" s="17">
        <v>24</v>
      </c>
      <c r="AX920" s="17">
        <v>60</v>
      </c>
      <c r="AY920" s="63">
        <v>160</v>
      </c>
      <c r="AZ920" s="63">
        <v>60</v>
      </c>
      <c r="BA920" s="64" t="s">
        <v>79</v>
      </c>
      <c r="BB920" s="64">
        <v>2</v>
      </c>
      <c r="BC920" s="64" t="s">
        <v>1215</v>
      </c>
      <c r="BD920" s="64" t="s">
        <v>376</v>
      </c>
      <c r="BE920" s="64" t="s">
        <v>245</v>
      </c>
      <c r="BF920" s="64" t="s">
        <v>1651</v>
      </c>
      <c r="BG920" s="64" t="b">
        <v>1</v>
      </c>
    </row>
    <row r="921" spans="41:59" ht="12.75">
      <c r="AO921" s="5">
        <v>912</v>
      </c>
      <c r="AP921" s="77" t="s">
        <v>1386</v>
      </c>
      <c r="AQ921" s="14" t="s">
        <v>179</v>
      </c>
      <c r="AR921" s="15" t="s">
        <v>79</v>
      </c>
      <c r="AS921" s="15" t="s">
        <v>79</v>
      </c>
      <c r="AT921" s="16" t="s">
        <v>79</v>
      </c>
      <c r="AU921" s="15">
        <v>160</v>
      </c>
      <c r="AV921" s="17" t="s">
        <v>79</v>
      </c>
      <c r="AW921" s="17">
        <v>24</v>
      </c>
      <c r="AX921" s="17">
        <v>60</v>
      </c>
      <c r="AY921" s="63">
        <v>160</v>
      </c>
      <c r="AZ921" s="63">
        <v>60</v>
      </c>
      <c r="BA921" s="64" t="s">
        <v>79</v>
      </c>
      <c r="BB921" s="64">
        <v>2</v>
      </c>
      <c r="BC921" s="64" t="s">
        <v>1215</v>
      </c>
      <c r="BD921" s="64" t="s">
        <v>376</v>
      </c>
      <c r="BE921" s="64" t="s">
        <v>245</v>
      </c>
      <c r="BF921" s="64" t="s">
        <v>1387</v>
      </c>
      <c r="BG921" s="64" t="b">
        <v>1</v>
      </c>
    </row>
    <row r="922" spans="41:59" ht="12.75">
      <c r="AO922" s="5">
        <v>913</v>
      </c>
      <c r="AP922" s="77" t="s">
        <v>1652</v>
      </c>
      <c r="AQ922" s="14" t="s">
        <v>156</v>
      </c>
      <c r="AR922" s="15" t="s">
        <v>79</v>
      </c>
      <c r="AS922" s="15" t="s">
        <v>79</v>
      </c>
      <c r="AT922" s="16" t="s">
        <v>79</v>
      </c>
      <c r="AU922" s="15" t="s">
        <v>172</v>
      </c>
      <c r="AV922" s="17" t="s">
        <v>79</v>
      </c>
      <c r="AW922" s="17">
        <v>24</v>
      </c>
      <c r="AX922" s="17">
        <v>300</v>
      </c>
      <c r="AY922" s="63" t="s">
        <v>410</v>
      </c>
      <c r="AZ922" s="63" t="s">
        <v>327</v>
      </c>
      <c r="BA922" s="64" t="s">
        <v>79</v>
      </c>
      <c r="BB922" s="64">
        <v>1</v>
      </c>
      <c r="BC922" s="64" t="s">
        <v>79</v>
      </c>
      <c r="BD922" s="64" t="s">
        <v>376</v>
      </c>
      <c r="BE922" s="64" t="s">
        <v>156</v>
      </c>
      <c r="BF922" s="64" t="s">
        <v>79</v>
      </c>
      <c r="BG922" s="64" t="b">
        <v>1</v>
      </c>
    </row>
    <row r="923" spans="41:59" ht="12.75">
      <c r="AO923" s="5">
        <v>914</v>
      </c>
      <c r="AP923" s="77" t="s">
        <v>1388</v>
      </c>
      <c r="AQ923" s="14" t="s">
        <v>156</v>
      </c>
      <c r="AR923" s="15" t="s">
        <v>79</v>
      </c>
      <c r="AS923" s="15" t="s">
        <v>132</v>
      </c>
      <c r="AT923" s="16" t="s">
        <v>79</v>
      </c>
      <c r="AU923" s="15" t="s">
        <v>172</v>
      </c>
      <c r="AV923" s="17" t="s">
        <v>1389</v>
      </c>
      <c r="AW923" s="17">
        <v>24</v>
      </c>
      <c r="AX923" s="17">
        <v>300</v>
      </c>
      <c r="AY923" s="63" t="s">
        <v>410</v>
      </c>
      <c r="AZ923" s="63" t="s">
        <v>327</v>
      </c>
      <c r="BA923" s="64">
        <v>2</v>
      </c>
      <c r="BB923" s="64">
        <v>1</v>
      </c>
      <c r="BC923" s="64" t="s">
        <v>79</v>
      </c>
      <c r="BD923" s="64" t="s">
        <v>376</v>
      </c>
      <c r="BE923" s="64" t="s">
        <v>94</v>
      </c>
      <c r="BF923" s="64" t="s">
        <v>79</v>
      </c>
      <c r="BG923" s="64" t="b">
        <v>1</v>
      </c>
    </row>
    <row r="924" spans="41:59" ht="12.75">
      <c r="AO924" s="5">
        <v>915</v>
      </c>
      <c r="AP924" s="77" t="s">
        <v>1390</v>
      </c>
      <c r="AQ924" s="14" t="s">
        <v>156</v>
      </c>
      <c r="AR924" s="15" t="s">
        <v>109</v>
      </c>
      <c r="AS924" s="15" t="s">
        <v>132</v>
      </c>
      <c r="AT924" s="16" t="s">
        <v>79</v>
      </c>
      <c r="AU924" s="15">
        <v>90</v>
      </c>
      <c r="AV924" s="17" t="s">
        <v>1344</v>
      </c>
      <c r="AW924" s="17">
        <v>120</v>
      </c>
      <c r="AX924" s="17">
        <v>300</v>
      </c>
      <c r="AY924" s="63">
        <v>90</v>
      </c>
      <c r="AZ924" s="63">
        <v>60</v>
      </c>
      <c r="BA924" s="64">
        <v>2</v>
      </c>
      <c r="BB924" s="64">
        <v>2</v>
      </c>
      <c r="BC924" s="64" t="s">
        <v>79</v>
      </c>
      <c r="BD924" s="64" t="s">
        <v>376</v>
      </c>
      <c r="BE924" s="64" t="s">
        <v>94</v>
      </c>
      <c r="BF924" s="64" t="s">
        <v>79</v>
      </c>
      <c r="BG924" s="64" t="b">
        <v>1</v>
      </c>
    </row>
    <row r="925" spans="41:59" ht="12.75">
      <c r="AO925" s="5">
        <v>916</v>
      </c>
      <c r="AP925" s="77" t="s">
        <v>156</v>
      </c>
      <c r="AQ925" s="14" t="s">
        <v>156</v>
      </c>
      <c r="AR925" s="15" t="s">
        <v>79</v>
      </c>
      <c r="AS925" s="15" t="s">
        <v>79</v>
      </c>
      <c r="AT925" s="16" t="s">
        <v>79</v>
      </c>
      <c r="AU925" s="15" t="s">
        <v>172</v>
      </c>
      <c r="AV925" s="17" t="s">
        <v>79</v>
      </c>
      <c r="AW925" s="17">
        <v>24</v>
      </c>
      <c r="AX925" s="17">
        <v>300</v>
      </c>
      <c r="AY925" s="63" t="s">
        <v>410</v>
      </c>
      <c r="AZ925" s="63" t="s">
        <v>327</v>
      </c>
      <c r="BA925" s="64" t="s">
        <v>79</v>
      </c>
      <c r="BB925" s="64">
        <v>2</v>
      </c>
      <c r="BC925" s="64" t="s">
        <v>1215</v>
      </c>
      <c r="BD925" s="64" t="s">
        <v>376</v>
      </c>
      <c r="BE925" s="64" t="s">
        <v>156</v>
      </c>
      <c r="BF925" s="64" t="s">
        <v>1229</v>
      </c>
      <c r="BG925" s="64" t="b">
        <v>1</v>
      </c>
    </row>
    <row r="926" spans="41:59" ht="12.75">
      <c r="AO926" s="5">
        <v>917</v>
      </c>
      <c r="AP926" s="77" t="s">
        <v>1653</v>
      </c>
      <c r="AQ926" s="14" t="s">
        <v>156</v>
      </c>
      <c r="AR926" s="15" t="s">
        <v>79</v>
      </c>
      <c r="AS926" s="15" t="s">
        <v>79</v>
      </c>
      <c r="AT926" s="16" t="s">
        <v>79</v>
      </c>
      <c r="AU926" s="15" t="s">
        <v>172</v>
      </c>
      <c r="AV926" s="17" t="s">
        <v>79</v>
      </c>
      <c r="AW926" s="17">
        <v>24</v>
      </c>
      <c r="AX926" s="17">
        <v>300</v>
      </c>
      <c r="AY926" s="63" t="s">
        <v>410</v>
      </c>
      <c r="AZ926" s="63" t="s">
        <v>327</v>
      </c>
      <c r="BA926" s="64" t="s">
        <v>79</v>
      </c>
      <c r="BB926" s="64">
        <v>2</v>
      </c>
      <c r="BC926" s="64" t="s">
        <v>1215</v>
      </c>
      <c r="BD926" s="64" t="s">
        <v>376</v>
      </c>
      <c r="BE926" s="64" t="s">
        <v>156</v>
      </c>
      <c r="BF926" s="64" t="s">
        <v>1378</v>
      </c>
      <c r="BG926" s="64" t="b">
        <v>1</v>
      </c>
    </row>
    <row r="927" spans="41:59" ht="12.75">
      <c r="AO927" s="5">
        <v>918</v>
      </c>
      <c r="AP927" s="77" t="s">
        <v>1004</v>
      </c>
      <c r="AQ927" s="14" t="s">
        <v>156</v>
      </c>
      <c r="AR927" s="15" t="s">
        <v>79</v>
      </c>
      <c r="AS927" s="15" t="s">
        <v>93</v>
      </c>
      <c r="AT927" s="16" t="s">
        <v>79</v>
      </c>
      <c r="AU927" s="15" t="s">
        <v>172</v>
      </c>
      <c r="AV927" s="17" t="s">
        <v>79</v>
      </c>
      <c r="AW927" s="17">
        <v>24</v>
      </c>
      <c r="AX927" s="17">
        <v>300</v>
      </c>
      <c r="AY927" s="63" t="s">
        <v>410</v>
      </c>
      <c r="AZ927" s="63" t="s">
        <v>327</v>
      </c>
      <c r="BA927" s="64">
        <v>1</v>
      </c>
      <c r="BB927" s="64">
        <v>2</v>
      </c>
      <c r="BC927" s="64" t="s">
        <v>79</v>
      </c>
      <c r="BD927" s="64" t="s">
        <v>376</v>
      </c>
      <c r="BE927" s="64" t="s">
        <v>1004</v>
      </c>
      <c r="BF927" s="64" t="s">
        <v>79</v>
      </c>
      <c r="BG927" s="64" t="b">
        <v>1</v>
      </c>
    </row>
    <row r="928" spans="41:59" ht="12.75">
      <c r="AO928" s="5">
        <v>919</v>
      </c>
      <c r="AP928" s="77" t="s">
        <v>775</v>
      </c>
      <c r="AQ928" s="14" t="s">
        <v>79</v>
      </c>
      <c r="AR928" s="15" t="s">
        <v>79</v>
      </c>
      <c r="AS928" s="15" t="s">
        <v>79</v>
      </c>
      <c r="AT928" s="16" t="s">
        <v>79</v>
      </c>
      <c r="AU928" s="15" t="s">
        <v>79</v>
      </c>
      <c r="AV928" s="17" t="s">
        <v>79</v>
      </c>
      <c r="AW928" s="17">
        <v>24</v>
      </c>
      <c r="AX928" s="17">
        <v>108</v>
      </c>
      <c r="AY928" s="4">
        <v>90</v>
      </c>
      <c r="AZ928" s="4">
        <v>30</v>
      </c>
      <c r="BA928" s="5" t="s">
        <v>79</v>
      </c>
      <c r="BB928" s="5" t="s">
        <v>79</v>
      </c>
      <c r="BC928" s="5" t="s">
        <v>79</v>
      </c>
      <c r="BD928" s="5" t="s">
        <v>376</v>
      </c>
      <c r="BE928" s="5" t="s">
        <v>776</v>
      </c>
      <c r="BF928" s="5" t="s">
        <v>79</v>
      </c>
      <c r="BG928" s="5" t="b">
        <v>0</v>
      </c>
    </row>
    <row r="929" spans="41:59" ht="12.75">
      <c r="AO929" s="5">
        <v>920</v>
      </c>
      <c r="AP929" s="77" t="s">
        <v>777</v>
      </c>
      <c r="AQ929" s="14" t="s">
        <v>79</v>
      </c>
      <c r="AR929" s="15" t="s">
        <v>79</v>
      </c>
      <c r="AS929" s="15" t="s">
        <v>79</v>
      </c>
      <c r="AT929" s="16" t="s">
        <v>79</v>
      </c>
      <c r="AU929" s="15" t="s">
        <v>79</v>
      </c>
      <c r="AV929" s="17" t="s">
        <v>79</v>
      </c>
      <c r="AW929" s="17">
        <v>24</v>
      </c>
      <c r="AX929" s="17">
        <v>108</v>
      </c>
      <c r="AY929" s="4">
        <v>90</v>
      </c>
      <c r="AZ929" s="4">
        <v>60</v>
      </c>
      <c r="BA929" s="5" t="s">
        <v>79</v>
      </c>
      <c r="BB929" s="5" t="s">
        <v>79</v>
      </c>
      <c r="BC929" s="5" t="s">
        <v>79</v>
      </c>
      <c r="BD929" s="5" t="s">
        <v>376</v>
      </c>
      <c r="BE929" s="5" t="s">
        <v>94</v>
      </c>
      <c r="BF929" s="5" t="s">
        <v>79</v>
      </c>
      <c r="BG929" s="5" t="b">
        <v>0</v>
      </c>
    </row>
    <row r="930" spans="41:59" ht="12.75">
      <c r="AO930" s="5">
        <v>921</v>
      </c>
      <c r="AP930" s="77" t="s">
        <v>778</v>
      </c>
      <c r="AQ930" s="14" t="s">
        <v>79</v>
      </c>
      <c r="AR930" s="15" t="s">
        <v>79</v>
      </c>
      <c r="AS930" s="15" t="s">
        <v>79</v>
      </c>
      <c r="AT930" s="16" t="s">
        <v>79</v>
      </c>
      <c r="AU930" s="15" t="s">
        <v>79</v>
      </c>
      <c r="AV930" s="17" t="s">
        <v>79</v>
      </c>
      <c r="AW930" s="17">
        <v>24</v>
      </c>
      <c r="AX930" s="17">
        <v>150</v>
      </c>
      <c r="AY930" s="4">
        <v>160</v>
      </c>
      <c r="AZ930" s="4">
        <v>60</v>
      </c>
      <c r="BA930" s="5" t="s">
        <v>79</v>
      </c>
      <c r="BB930" s="5" t="s">
        <v>79</v>
      </c>
      <c r="BC930" s="5" t="s">
        <v>79</v>
      </c>
      <c r="BD930" s="5" t="s">
        <v>376</v>
      </c>
      <c r="BE930" s="5" t="s">
        <v>776</v>
      </c>
      <c r="BF930" s="5" t="s">
        <v>79</v>
      </c>
      <c r="BG930" s="5" t="b">
        <v>0</v>
      </c>
    </row>
    <row r="931" spans="41:59" ht="12.75">
      <c r="AO931" s="5">
        <v>922</v>
      </c>
      <c r="AP931" s="77" t="s">
        <v>779</v>
      </c>
      <c r="AQ931" s="14" t="s">
        <v>79</v>
      </c>
      <c r="AR931" s="15" t="s">
        <v>79</v>
      </c>
      <c r="AS931" s="15" t="s">
        <v>79</v>
      </c>
      <c r="AT931" s="16" t="s">
        <v>79</v>
      </c>
      <c r="AU931" s="15" t="s">
        <v>79</v>
      </c>
      <c r="AV931" s="17" t="s">
        <v>79</v>
      </c>
      <c r="AW931" s="17">
        <v>24</v>
      </c>
      <c r="AX931" s="17">
        <v>37</v>
      </c>
      <c r="AY931" s="4">
        <v>160</v>
      </c>
      <c r="AZ931" s="4">
        <v>15</v>
      </c>
      <c r="BA931" s="5" t="s">
        <v>79</v>
      </c>
      <c r="BB931" s="5" t="s">
        <v>79</v>
      </c>
      <c r="BC931" s="5" t="s">
        <v>79</v>
      </c>
      <c r="BD931" s="5" t="s">
        <v>376</v>
      </c>
      <c r="BE931" s="5" t="s">
        <v>94</v>
      </c>
      <c r="BF931" s="5" t="s">
        <v>79</v>
      </c>
      <c r="BG931" s="5" t="b">
        <v>0</v>
      </c>
    </row>
    <row r="932" spans="41:59" ht="12.75">
      <c r="AO932" s="5">
        <v>923</v>
      </c>
      <c r="AP932" s="77" t="s">
        <v>780</v>
      </c>
      <c r="AQ932" s="14" t="s">
        <v>79</v>
      </c>
      <c r="AR932" s="15" t="s">
        <v>79</v>
      </c>
      <c r="AS932" s="15" t="s">
        <v>79</v>
      </c>
      <c r="AT932" s="16" t="s">
        <v>79</v>
      </c>
      <c r="AU932" s="15" t="s">
        <v>79</v>
      </c>
      <c r="AV932" s="17" t="s">
        <v>79</v>
      </c>
      <c r="AW932" s="17">
        <v>24</v>
      </c>
      <c r="AX932" s="17">
        <v>54</v>
      </c>
      <c r="AY932" s="4">
        <v>90</v>
      </c>
      <c r="AZ932" s="4">
        <v>15</v>
      </c>
      <c r="BA932" s="5" t="s">
        <v>79</v>
      </c>
      <c r="BB932" s="5" t="s">
        <v>79</v>
      </c>
      <c r="BC932" s="5" t="s">
        <v>79</v>
      </c>
      <c r="BD932" s="5" t="s">
        <v>376</v>
      </c>
      <c r="BE932" s="5" t="s">
        <v>781</v>
      </c>
      <c r="BF932" s="5" t="s">
        <v>79</v>
      </c>
      <c r="BG932" s="5" t="b">
        <v>0</v>
      </c>
    </row>
    <row r="933" spans="41:59" ht="12.75">
      <c r="AO933" s="5">
        <v>924</v>
      </c>
      <c r="AP933" s="77" t="s">
        <v>782</v>
      </c>
      <c r="AQ933" s="14" t="s">
        <v>79</v>
      </c>
      <c r="AR933" s="15" t="s">
        <v>79</v>
      </c>
      <c r="AS933" s="15" t="s">
        <v>79</v>
      </c>
      <c r="AT933" s="16" t="s">
        <v>79</v>
      </c>
      <c r="AU933" s="15" t="s">
        <v>79</v>
      </c>
      <c r="AV933" s="17" t="s">
        <v>79</v>
      </c>
      <c r="AW933" s="17">
        <v>24</v>
      </c>
      <c r="AX933" s="17">
        <v>75</v>
      </c>
      <c r="AY933" s="4">
        <v>160</v>
      </c>
      <c r="AZ933" s="4">
        <v>30</v>
      </c>
      <c r="BA933" s="5" t="s">
        <v>79</v>
      </c>
      <c r="BB933" s="5" t="s">
        <v>79</v>
      </c>
      <c r="BC933" s="5" t="s">
        <v>79</v>
      </c>
      <c r="BD933" s="5" t="s">
        <v>376</v>
      </c>
      <c r="BE933" s="5" t="s">
        <v>781</v>
      </c>
      <c r="BF933" s="5" t="s">
        <v>79</v>
      </c>
      <c r="BG933" s="5" t="b">
        <v>0</v>
      </c>
    </row>
    <row r="934" spans="41:59" ht="12.75">
      <c r="AO934" s="5">
        <v>925</v>
      </c>
      <c r="AP934" s="77" t="s">
        <v>783</v>
      </c>
      <c r="AQ934" s="14" t="s">
        <v>79</v>
      </c>
      <c r="AR934" s="15" t="s">
        <v>79</v>
      </c>
      <c r="AS934" s="15" t="s">
        <v>79</v>
      </c>
      <c r="AT934" s="16" t="s">
        <v>79</v>
      </c>
      <c r="AU934" s="15" t="s">
        <v>79</v>
      </c>
      <c r="AV934" s="17" t="s">
        <v>79</v>
      </c>
      <c r="AW934" s="17">
        <v>24</v>
      </c>
      <c r="AX934" s="17">
        <v>108</v>
      </c>
      <c r="AY934" s="4">
        <v>90</v>
      </c>
      <c r="AZ934" s="4">
        <v>30</v>
      </c>
      <c r="BA934" s="5" t="s">
        <v>79</v>
      </c>
      <c r="BB934" s="5" t="s">
        <v>79</v>
      </c>
      <c r="BC934" s="5" t="s">
        <v>79</v>
      </c>
      <c r="BD934" s="5" t="s">
        <v>376</v>
      </c>
      <c r="BE934" s="5" t="s">
        <v>776</v>
      </c>
      <c r="BF934" s="5" t="s">
        <v>79</v>
      </c>
      <c r="BG934" s="5" t="b">
        <v>0</v>
      </c>
    </row>
    <row r="935" spans="41:59" ht="12.75">
      <c r="AO935" s="5">
        <v>926</v>
      </c>
      <c r="AP935" s="77" t="s">
        <v>784</v>
      </c>
      <c r="AQ935" s="14" t="s">
        <v>79</v>
      </c>
      <c r="AR935" s="15" t="s">
        <v>79</v>
      </c>
      <c r="AS935" s="15" t="s">
        <v>79</v>
      </c>
      <c r="AT935" s="16" t="s">
        <v>79</v>
      </c>
      <c r="AU935" s="15" t="s">
        <v>79</v>
      </c>
      <c r="AV935" s="17" t="s">
        <v>79</v>
      </c>
      <c r="AW935" s="17">
        <v>24</v>
      </c>
      <c r="AX935" s="17">
        <v>108</v>
      </c>
      <c r="AY935" s="4">
        <v>160</v>
      </c>
      <c r="AZ935" s="4">
        <v>60</v>
      </c>
      <c r="BA935" s="5" t="s">
        <v>79</v>
      </c>
      <c r="BB935" s="5" t="s">
        <v>79</v>
      </c>
      <c r="BC935" s="5" t="s">
        <v>79</v>
      </c>
      <c r="BD935" s="5" t="s">
        <v>376</v>
      </c>
      <c r="BE935" s="5" t="s">
        <v>776</v>
      </c>
      <c r="BF935" s="5" t="s">
        <v>79</v>
      </c>
      <c r="BG935" s="5" t="b">
        <v>0</v>
      </c>
    </row>
    <row r="936" spans="41:59" ht="12.75">
      <c r="AO936" s="5">
        <v>927</v>
      </c>
      <c r="AP936" s="77" t="s">
        <v>785</v>
      </c>
      <c r="AQ936" s="14" t="s">
        <v>79</v>
      </c>
      <c r="AR936" s="15" t="s">
        <v>79</v>
      </c>
      <c r="AS936" s="15" t="s">
        <v>79</v>
      </c>
      <c r="AT936" s="16" t="s">
        <v>79</v>
      </c>
      <c r="AU936" s="15" t="s">
        <v>79</v>
      </c>
      <c r="AV936" s="17" t="s">
        <v>79</v>
      </c>
      <c r="AW936" s="17">
        <v>24</v>
      </c>
      <c r="AX936" s="17">
        <v>108</v>
      </c>
      <c r="AY936" s="4">
        <v>90</v>
      </c>
      <c r="AZ936" s="4">
        <v>60</v>
      </c>
      <c r="BA936" s="5" t="s">
        <v>79</v>
      </c>
      <c r="BB936" s="5" t="s">
        <v>79</v>
      </c>
      <c r="BC936" s="5" t="s">
        <v>79</v>
      </c>
      <c r="BD936" s="5" t="s">
        <v>376</v>
      </c>
      <c r="BE936" s="5" t="s">
        <v>94</v>
      </c>
      <c r="BF936" s="5" t="s">
        <v>79</v>
      </c>
      <c r="BG936" s="5" t="b">
        <v>0</v>
      </c>
    </row>
    <row r="937" spans="41:59" ht="12.75">
      <c r="AO937" s="5">
        <v>928</v>
      </c>
      <c r="AP937" s="77" t="s">
        <v>786</v>
      </c>
      <c r="AQ937" s="14" t="s">
        <v>79</v>
      </c>
      <c r="AR937" s="15" t="s">
        <v>79</v>
      </c>
      <c r="AS937" s="15" t="s">
        <v>79</v>
      </c>
      <c r="AT937" s="16" t="s">
        <v>79</v>
      </c>
      <c r="AU937" s="15" t="s">
        <v>79</v>
      </c>
      <c r="AV937" s="17" t="s">
        <v>79</v>
      </c>
      <c r="AW937" s="17">
        <v>24</v>
      </c>
      <c r="AX937" s="17">
        <v>150</v>
      </c>
      <c r="AY937" s="4">
        <v>160</v>
      </c>
      <c r="AZ937" s="4">
        <v>240</v>
      </c>
      <c r="BA937" s="5" t="s">
        <v>79</v>
      </c>
      <c r="BB937" s="5" t="s">
        <v>79</v>
      </c>
      <c r="BC937" s="5" t="s">
        <v>79</v>
      </c>
      <c r="BD937" s="5" t="s">
        <v>376</v>
      </c>
      <c r="BE937" s="5" t="s">
        <v>94</v>
      </c>
      <c r="BF937" s="5" t="s">
        <v>79</v>
      </c>
      <c r="BG937" s="5" t="b">
        <v>0</v>
      </c>
    </row>
    <row r="938" spans="41:59" ht="12.75">
      <c r="AO938" s="5">
        <v>929</v>
      </c>
      <c r="AP938" s="77" t="s">
        <v>787</v>
      </c>
      <c r="AQ938" s="14" t="s">
        <v>79</v>
      </c>
      <c r="AR938" s="15" t="s">
        <v>79</v>
      </c>
      <c r="AS938" s="15" t="s">
        <v>79</v>
      </c>
      <c r="AT938" s="16" t="s">
        <v>79</v>
      </c>
      <c r="AU938" s="15" t="s">
        <v>79</v>
      </c>
      <c r="AV938" s="17" t="s">
        <v>79</v>
      </c>
      <c r="AW938" s="17">
        <v>24</v>
      </c>
      <c r="AX938" s="17">
        <v>150</v>
      </c>
      <c r="AY938" s="4">
        <v>90</v>
      </c>
      <c r="AZ938" s="4">
        <v>60</v>
      </c>
      <c r="BA938" s="5" t="s">
        <v>79</v>
      </c>
      <c r="BB938" s="5" t="s">
        <v>79</v>
      </c>
      <c r="BC938" s="5" t="s">
        <v>79</v>
      </c>
      <c r="BD938" s="5" t="s">
        <v>376</v>
      </c>
      <c r="BE938" s="5" t="s">
        <v>94</v>
      </c>
      <c r="BF938" s="5" t="s">
        <v>79</v>
      </c>
      <c r="BG938" s="5" t="b">
        <v>0</v>
      </c>
    </row>
    <row r="939" spans="41:59" ht="12.75">
      <c r="AO939" s="5">
        <v>930</v>
      </c>
      <c r="AP939" s="77" t="s">
        <v>788</v>
      </c>
      <c r="AQ939" s="14" t="s">
        <v>79</v>
      </c>
      <c r="AR939" s="15" t="s">
        <v>79</v>
      </c>
      <c r="AS939" s="15" t="s">
        <v>79</v>
      </c>
      <c r="AT939" s="16" t="s">
        <v>79</v>
      </c>
      <c r="AU939" s="15" t="s">
        <v>79</v>
      </c>
      <c r="AV939" s="17" t="s">
        <v>79</v>
      </c>
      <c r="AW939" s="17">
        <v>24</v>
      </c>
      <c r="AX939" s="17">
        <v>150</v>
      </c>
      <c r="AY939" s="4">
        <v>90</v>
      </c>
      <c r="AZ939" s="4">
        <v>30</v>
      </c>
      <c r="BA939" s="5" t="s">
        <v>79</v>
      </c>
      <c r="BB939" s="5" t="s">
        <v>79</v>
      </c>
      <c r="BC939" s="5" t="s">
        <v>79</v>
      </c>
      <c r="BD939" s="5" t="s">
        <v>376</v>
      </c>
      <c r="BE939" s="5" t="s">
        <v>776</v>
      </c>
      <c r="BF939" s="5" t="s">
        <v>79</v>
      </c>
      <c r="BG939" s="5" t="b">
        <v>0</v>
      </c>
    </row>
    <row r="940" spans="41:59" ht="12.75">
      <c r="AO940" s="5">
        <v>931</v>
      </c>
      <c r="AP940" s="77" t="s">
        <v>789</v>
      </c>
      <c r="AQ940" s="14" t="s">
        <v>79</v>
      </c>
      <c r="AR940" s="15" t="s">
        <v>79</v>
      </c>
      <c r="AS940" s="15" t="s">
        <v>79</v>
      </c>
      <c r="AT940" s="16" t="s">
        <v>79</v>
      </c>
      <c r="AU940" s="15" t="s">
        <v>79</v>
      </c>
      <c r="AV940" s="17" t="s">
        <v>79</v>
      </c>
      <c r="AW940" s="17">
        <v>24</v>
      </c>
      <c r="AX940" s="17">
        <v>108</v>
      </c>
      <c r="AY940" s="4" t="s">
        <v>410</v>
      </c>
      <c r="AZ940" s="4" t="s">
        <v>411</v>
      </c>
      <c r="BA940" s="5" t="s">
        <v>79</v>
      </c>
      <c r="BB940" s="5" t="s">
        <v>79</v>
      </c>
      <c r="BC940" s="5" t="s">
        <v>79</v>
      </c>
      <c r="BD940" s="5" t="s">
        <v>376</v>
      </c>
      <c r="BE940" s="5" t="s">
        <v>790</v>
      </c>
      <c r="BF940" s="5" t="s">
        <v>79</v>
      </c>
      <c r="BG940" s="5" t="b">
        <v>0</v>
      </c>
    </row>
    <row r="941" spans="41:59" ht="12.75">
      <c r="AO941" s="5">
        <v>932</v>
      </c>
      <c r="AP941" s="77" t="s">
        <v>791</v>
      </c>
      <c r="AQ941" s="14" t="s">
        <v>79</v>
      </c>
      <c r="AR941" s="15" t="s">
        <v>79</v>
      </c>
      <c r="AS941" s="15" t="s">
        <v>79</v>
      </c>
      <c r="AT941" s="16" t="s">
        <v>79</v>
      </c>
      <c r="AU941" s="15" t="s">
        <v>79</v>
      </c>
      <c r="AV941" s="17" t="s">
        <v>79</v>
      </c>
      <c r="AW941" s="17">
        <v>24</v>
      </c>
      <c r="AX941" s="17">
        <v>108</v>
      </c>
      <c r="AY941" s="4" t="s">
        <v>410</v>
      </c>
      <c r="AZ941" s="4" t="s">
        <v>792</v>
      </c>
      <c r="BA941" s="5" t="s">
        <v>79</v>
      </c>
      <c r="BB941" s="5" t="s">
        <v>79</v>
      </c>
      <c r="BC941" s="5" t="s">
        <v>79</v>
      </c>
      <c r="BD941" s="5" t="s">
        <v>376</v>
      </c>
      <c r="BE941" s="5" t="s">
        <v>781</v>
      </c>
      <c r="BF941" s="5" t="s">
        <v>79</v>
      </c>
      <c r="BG941" s="5" t="b">
        <v>0</v>
      </c>
    </row>
    <row r="942" spans="41:59" ht="12.75">
      <c r="AO942" s="5">
        <v>933</v>
      </c>
      <c r="AP942" s="77" t="s">
        <v>793</v>
      </c>
      <c r="AQ942" s="14" t="s">
        <v>79</v>
      </c>
      <c r="AR942" s="15" t="s">
        <v>79</v>
      </c>
      <c r="AS942" s="15" t="s">
        <v>79</v>
      </c>
      <c r="AT942" s="16" t="s">
        <v>79</v>
      </c>
      <c r="AU942" s="15" t="s">
        <v>79</v>
      </c>
      <c r="AV942" s="17" t="s">
        <v>79</v>
      </c>
      <c r="AW942" s="17">
        <v>24</v>
      </c>
      <c r="AX942" s="17">
        <v>150</v>
      </c>
      <c r="AY942" s="4" t="s">
        <v>410</v>
      </c>
      <c r="AZ942" s="4" t="s">
        <v>411</v>
      </c>
      <c r="BA942" s="5" t="s">
        <v>79</v>
      </c>
      <c r="BB942" s="5" t="s">
        <v>79</v>
      </c>
      <c r="BC942" s="5" t="s">
        <v>79</v>
      </c>
      <c r="BD942" s="5" t="s">
        <v>376</v>
      </c>
      <c r="BE942" s="5" t="s">
        <v>776</v>
      </c>
      <c r="BF942" s="5" t="s">
        <v>79</v>
      </c>
      <c r="BG942" s="5" t="b">
        <v>0</v>
      </c>
    </row>
    <row r="943" spans="41:59" ht="12.75">
      <c r="AO943" s="5">
        <v>934</v>
      </c>
      <c r="AP943" s="77" t="s">
        <v>794</v>
      </c>
      <c r="AQ943" s="14" t="s">
        <v>79</v>
      </c>
      <c r="AR943" s="15" t="s">
        <v>79</v>
      </c>
      <c r="AS943" s="15" t="s">
        <v>79</v>
      </c>
      <c r="AT943" s="16" t="s">
        <v>79</v>
      </c>
      <c r="AU943" s="15" t="s">
        <v>79</v>
      </c>
      <c r="AV943" s="17" t="s">
        <v>79</v>
      </c>
      <c r="AW943" s="17">
        <v>24</v>
      </c>
      <c r="AX943" s="17">
        <v>37</v>
      </c>
      <c r="AY943" s="4" t="s">
        <v>410</v>
      </c>
      <c r="AZ943" s="4" t="s">
        <v>795</v>
      </c>
      <c r="BA943" s="5" t="s">
        <v>79</v>
      </c>
      <c r="BB943" s="5" t="s">
        <v>79</v>
      </c>
      <c r="BC943" s="5" t="s">
        <v>79</v>
      </c>
      <c r="BD943" s="5" t="s">
        <v>376</v>
      </c>
      <c r="BE943" s="5" t="s">
        <v>94</v>
      </c>
      <c r="BF943" s="5" t="s">
        <v>79</v>
      </c>
      <c r="BG943" s="5" t="b">
        <v>0</v>
      </c>
    </row>
    <row r="944" spans="41:59" ht="12.75">
      <c r="AO944" s="5">
        <v>935</v>
      </c>
      <c r="AP944" s="77" t="s">
        <v>796</v>
      </c>
      <c r="AQ944" s="14" t="s">
        <v>79</v>
      </c>
      <c r="AR944" s="15" t="s">
        <v>79</v>
      </c>
      <c r="AS944" s="15" t="s">
        <v>79</v>
      </c>
      <c r="AT944" s="16" t="s">
        <v>79</v>
      </c>
      <c r="AU944" s="15" t="s">
        <v>79</v>
      </c>
      <c r="AV944" s="17" t="s">
        <v>79</v>
      </c>
      <c r="AW944" s="17">
        <v>24</v>
      </c>
      <c r="AX944" s="17">
        <v>76</v>
      </c>
      <c r="AY944" s="4" t="s">
        <v>410</v>
      </c>
      <c r="AZ944" s="4" t="s">
        <v>498</v>
      </c>
      <c r="BA944" s="5" t="s">
        <v>79</v>
      </c>
      <c r="BB944" s="5" t="s">
        <v>79</v>
      </c>
      <c r="BC944" s="5" t="s">
        <v>79</v>
      </c>
      <c r="BD944" s="5" t="s">
        <v>376</v>
      </c>
      <c r="BE944" s="5" t="s">
        <v>781</v>
      </c>
      <c r="BF944" s="5" t="s">
        <v>79</v>
      </c>
      <c r="BG944" s="5" t="b">
        <v>0</v>
      </c>
    </row>
    <row r="945" spans="41:59" ht="12.75">
      <c r="AO945" s="5">
        <v>936</v>
      </c>
      <c r="AP945" s="77" t="s">
        <v>797</v>
      </c>
      <c r="AQ945" s="14" t="s">
        <v>79</v>
      </c>
      <c r="AR945" s="15" t="s">
        <v>79</v>
      </c>
      <c r="AS945" s="15" t="s">
        <v>79</v>
      </c>
      <c r="AT945" s="16" t="s">
        <v>79</v>
      </c>
      <c r="AU945" s="15" t="s">
        <v>79</v>
      </c>
      <c r="AV945" s="17" t="s">
        <v>79</v>
      </c>
      <c r="AW945" s="17">
        <v>24</v>
      </c>
      <c r="AX945" s="17">
        <v>108</v>
      </c>
      <c r="AY945" s="4" t="s">
        <v>410</v>
      </c>
      <c r="AZ945" s="4" t="s">
        <v>411</v>
      </c>
      <c r="BA945" s="5" t="s">
        <v>79</v>
      </c>
      <c r="BB945" s="5" t="s">
        <v>79</v>
      </c>
      <c r="BC945" s="5" t="s">
        <v>79</v>
      </c>
      <c r="BD945" s="5" t="s">
        <v>376</v>
      </c>
      <c r="BE945" s="5" t="s">
        <v>776</v>
      </c>
      <c r="BF945" s="5" t="s">
        <v>79</v>
      </c>
      <c r="BG945" s="5" t="b">
        <v>0</v>
      </c>
    </row>
    <row r="946" spans="41:59" ht="12.75">
      <c r="AO946" s="5">
        <v>937</v>
      </c>
      <c r="AP946" s="77" t="s">
        <v>798</v>
      </c>
      <c r="AQ946" s="14" t="s">
        <v>79</v>
      </c>
      <c r="AR946" s="15" t="s">
        <v>79</v>
      </c>
      <c r="AS946" s="15" t="s">
        <v>79</v>
      </c>
      <c r="AT946" s="16" t="s">
        <v>79</v>
      </c>
      <c r="AU946" s="15" t="s">
        <v>79</v>
      </c>
      <c r="AV946" s="17" t="s">
        <v>79</v>
      </c>
      <c r="AW946" s="17">
        <v>24</v>
      </c>
      <c r="AX946" s="17">
        <v>108</v>
      </c>
      <c r="AY946" s="4" t="s">
        <v>410</v>
      </c>
      <c r="AZ946" s="4" t="s">
        <v>327</v>
      </c>
      <c r="BA946" s="5" t="s">
        <v>79</v>
      </c>
      <c r="BB946" s="5" t="s">
        <v>79</v>
      </c>
      <c r="BC946" s="5" t="s">
        <v>79</v>
      </c>
      <c r="BD946" s="5" t="s">
        <v>376</v>
      </c>
      <c r="BE946" s="5" t="s">
        <v>94</v>
      </c>
      <c r="BF946" s="5" t="s">
        <v>79</v>
      </c>
      <c r="BG946" s="5" t="b">
        <v>0</v>
      </c>
    </row>
    <row r="947" spans="41:59" ht="12.75">
      <c r="AO947" s="5">
        <v>938</v>
      </c>
      <c r="AP947" s="77" t="s">
        <v>799</v>
      </c>
      <c r="AQ947" s="14" t="s">
        <v>79</v>
      </c>
      <c r="AR947" s="15" t="s">
        <v>79</v>
      </c>
      <c r="AS947" s="15" t="s">
        <v>79</v>
      </c>
      <c r="AT947" s="16" t="s">
        <v>79</v>
      </c>
      <c r="AU947" s="15" t="s">
        <v>79</v>
      </c>
      <c r="AV947" s="17" t="s">
        <v>79</v>
      </c>
      <c r="AW947" s="17">
        <v>24</v>
      </c>
      <c r="AX947" s="17">
        <v>54</v>
      </c>
      <c r="AY947" s="4" t="s">
        <v>410</v>
      </c>
      <c r="AZ947" s="4" t="s">
        <v>411</v>
      </c>
      <c r="BA947" s="5" t="s">
        <v>79</v>
      </c>
      <c r="BB947" s="5" t="s">
        <v>79</v>
      </c>
      <c r="BC947" s="5" t="s">
        <v>79</v>
      </c>
      <c r="BD947" s="5" t="s">
        <v>376</v>
      </c>
      <c r="BE947" s="5" t="s">
        <v>776</v>
      </c>
      <c r="BF947" s="5" t="s">
        <v>79</v>
      </c>
      <c r="BG947" s="5" t="b">
        <v>0</v>
      </c>
    </row>
    <row r="948" spans="41:59" ht="12.75">
      <c r="AO948" s="5">
        <v>939</v>
      </c>
      <c r="AP948" s="77" t="s">
        <v>800</v>
      </c>
      <c r="AQ948" s="14" t="s">
        <v>79</v>
      </c>
      <c r="AR948" s="15" t="s">
        <v>79</v>
      </c>
      <c r="AS948" s="15" t="s">
        <v>79</v>
      </c>
      <c r="AT948" s="16" t="s">
        <v>79</v>
      </c>
      <c r="AU948" s="15" t="s">
        <v>79</v>
      </c>
      <c r="AV948" s="17" t="s">
        <v>79</v>
      </c>
      <c r="AW948" s="17">
        <v>24</v>
      </c>
      <c r="AX948" s="17">
        <v>150</v>
      </c>
      <c r="AY948" s="4">
        <v>160</v>
      </c>
      <c r="AZ948" s="4">
        <v>60</v>
      </c>
      <c r="BA948" s="5" t="s">
        <v>79</v>
      </c>
      <c r="BB948" s="5" t="s">
        <v>79</v>
      </c>
      <c r="BC948" s="5" t="s">
        <v>79</v>
      </c>
      <c r="BD948" s="5" t="s">
        <v>376</v>
      </c>
      <c r="BE948" s="5" t="s">
        <v>776</v>
      </c>
      <c r="BF948" s="5" t="s">
        <v>79</v>
      </c>
      <c r="BG948" s="5" t="b">
        <v>0</v>
      </c>
    </row>
    <row r="949" spans="41:59" ht="12.75">
      <c r="AO949" s="5">
        <v>940</v>
      </c>
      <c r="AP949" s="77" t="s">
        <v>801</v>
      </c>
      <c r="AQ949" s="14" t="s">
        <v>79</v>
      </c>
      <c r="AR949" s="15" t="s">
        <v>79</v>
      </c>
      <c r="AS949" s="15" t="s">
        <v>79</v>
      </c>
      <c r="AT949" s="16" t="s">
        <v>79</v>
      </c>
      <c r="AU949" s="15" t="s">
        <v>79</v>
      </c>
      <c r="AV949" s="17" t="s">
        <v>79</v>
      </c>
      <c r="AW949" s="17">
        <v>24</v>
      </c>
      <c r="AX949" s="17">
        <v>108</v>
      </c>
      <c r="AY949" s="4" t="s">
        <v>410</v>
      </c>
      <c r="AZ949" s="4" t="s">
        <v>411</v>
      </c>
      <c r="BA949" s="5">
        <v>1</v>
      </c>
      <c r="BB949" s="5" t="s">
        <v>79</v>
      </c>
      <c r="BC949" s="5" t="s">
        <v>79</v>
      </c>
      <c r="BD949" s="5" t="s">
        <v>376</v>
      </c>
      <c r="BE949" s="5" t="s">
        <v>258</v>
      </c>
      <c r="BF949" s="5" t="s">
        <v>79</v>
      </c>
      <c r="BG949" s="5" t="b">
        <v>0</v>
      </c>
    </row>
    <row r="950" spans="41:59" ht="12.75">
      <c r="AO950" s="5">
        <v>941</v>
      </c>
      <c r="AP950" s="77" t="s">
        <v>802</v>
      </c>
      <c r="AQ950" s="14" t="s">
        <v>79</v>
      </c>
      <c r="AR950" s="15" t="s">
        <v>79</v>
      </c>
      <c r="AS950" s="15" t="s">
        <v>79</v>
      </c>
      <c r="AT950" s="16" t="s">
        <v>79</v>
      </c>
      <c r="AU950" s="15" t="s">
        <v>79</v>
      </c>
      <c r="AV950" s="17" t="s">
        <v>79</v>
      </c>
      <c r="AW950" s="17">
        <v>24</v>
      </c>
      <c r="AX950" s="17">
        <v>108</v>
      </c>
      <c r="AY950" s="4" t="s">
        <v>410</v>
      </c>
      <c r="AZ950" s="4" t="s">
        <v>792</v>
      </c>
      <c r="BA950" s="5">
        <v>1</v>
      </c>
      <c r="BB950" s="5" t="s">
        <v>79</v>
      </c>
      <c r="BC950" s="5" t="s">
        <v>79</v>
      </c>
      <c r="BD950" s="5" t="s">
        <v>376</v>
      </c>
      <c r="BE950" s="5" t="s">
        <v>94</v>
      </c>
      <c r="BF950" s="5" t="s">
        <v>79</v>
      </c>
      <c r="BG950" s="5" t="b">
        <v>0</v>
      </c>
    </row>
    <row r="951" spans="41:59" ht="12.75">
      <c r="AO951" s="5">
        <v>942</v>
      </c>
      <c r="AP951" s="77" t="s">
        <v>803</v>
      </c>
      <c r="AQ951" s="14" t="s">
        <v>79</v>
      </c>
      <c r="AR951" s="15" t="s">
        <v>79</v>
      </c>
      <c r="AS951" s="15" t="s">
        <v>79</v>
      </c>
      <c r="AT951" s="16" t="s">
        <v>79</v>
      </c>
      <c r="AU951" s="15" t="s">
        <v>79</v>
      </c>
      <c r="AV951" s="17" t="s">
        <v>79</v>
      </c>
      <c r="AW951" s="17">
        <v>24</v>
      </c>
      <c r="AX951" s="17">
        <v>108</v>
      </c>
      <c r="AY951" s="4" t="s">
        <v>410</v>
      </c>
      <c r="AZ951" s="4" t="s">
        <v>411</v>
      </c>
      <c r="BA951" s="5">
        <v>1</v>
      </c>
      <c r="BB951" s="5" t="s">
        <v>79</v>
      </c>
      <c r="BC951" s="5" t="s">
        <v>79</v>
      </c>
      <c r="BD951" s="5" t="s">
        <v>376</v>
      </c>
      <c r="BE951" s="5" t="s">
        <v>258</v>
      </c>
      <c r="BF951" s="5" t="s">
        <v>79</v>
      </c>
      <c r="BG951" s="5" t="b">
        <v>0</v>
      </c>
    </row>
    <row r="952" spans="41:59" ht="12.75">
      <c r="AO952" s="5">
        <v>943</v>
      </c>
      <c r="AP952" s="77" t="s">
        <v>804</v>
      </c>
      <c r="AQ952" s="14" t="s">
        <v>79</v>
      </c>
      <c r="AR952" s="15" t="s">
        <v>79</v>
      </c>
      <c r="AS952" s="15" t="s">
        <v>79</v>
      </c>
      <c r="AT952" s="16" t="s">
        <v>79</v>
      </c>
      <c r="AU952" s="15" t="s">
        <v>79</v>
      </c>
      <c r="AV952" s="17" t="s">
        <v>79</v>
      </c>
      <c r="AW952" s="17">
        <v>24</v>
      </c>
      <c r="AX952" s="17">
        <v>27</v>
      </c>
      <c r="AY952" s="4" t="s">
        <v>410</v>
      </c>
      <c r="AZ952" s="4" t="s">
        <v>795</v>
      </c>
      <c r="BA952" s="5">
        <v>1</v>
      </c>
      <c r="BB952" s="5" t="s">
        <v>79</v>
      </c>
      <c r="BC952" s="5" t="s">
        <v>79</v>
      </c>
      <c r="BD952" s="5" t="s">
        <v>376</v>
      </c>
      <c r="BE952" s="5" t="s">
        <v>94</v>
      </c>
      <c r="BF952" s="5" t="s">
        <v>79</v>
      </c>
      <c r="BG952" s="5" t="b">
        <v>0</v>
      </c>
    </row>
    <row r="953" spans="41:59" ht="12.75">
      <c r="AO953" s="5">
        <v>944</v>
      </c>
      <c r="AP953" s="77" t="s">
        <v>805</v>
      </c>
      <c r="AQ953" s="14" t="s">
        <v>79</v>
      </c>
      <c r="AR953" s="15" t="s">
        <v>79</v>
      </c>
      <c r="AS953" s="15" t="s">
        <v>79</v>
      </c>
      <c r="AT953" s="16" t="s">
        <v>79</v>
      </c>
      <c r="AU953" s="15" t="s">
        <v>79</v>
      </c>
      <c r="AV953" s="17" t="s">
        <v>79</v>
      </c>
      <c r="AW953" s="17">
        <v>24</v>
      </c>
      <c r="AX953" s="17">
        <v>54</v>
      </c>
      <c r="AY953" s="4" t="s">
        <v>410</v>
      </c>
      <c r="AZ953" s="4" t="s">
        <v>498</v>
      </c>
      <c r="BA953" s="5">
        <v>1</v>
      </c>
      <c r="BB953" s="5" t="s">
        <v>79</v>
      </c>
      <c r="BC953" s="5" t="s">
        <v>79</v>
      </c>
      <c r="BD953" s="5" t="s">
        <v>376</v>
      </c>
      <c r="BE953" s="5" t="s">
        <v>806</v>
      </c>
      <c r="BF953" s="5" t="s">
        <v>79</v>
      </c>
      <c r="BG953" s="5" t="b">
        <v>0</v>
      </c>
    </row>
    <row r="954" spans="41:59" ht="12.75">
      <c r="AO954" s="5">
        <v>945</v>
      </c>
      <c r="AP954" s="77" t="s">
        <v>807</v>
      </c>
      <c r="AQ954" s="14" t="s">
        <v>79</v>
      </c>
      <c r="AR954" s="15" t="s">
        <v>79</v>
      </c>
      <c r="AS954" s="15" t="s">
        <v>79</v>
      </c>
      <c r="AT954" s="16" t="s">
        <v>79</v>
      </c>
      <c r="AU954" s="15" t="s">
        <v>79</v>
      </c>
      <c r="AV954" s="17" t="s">
        <v>79</v>
      </c>
      <c r="AW954" s="17">
        <v>24</v>
      </c>
      <c r="AX954" s="17">
        <v>108</v>
      </c>
      <c r="AY954" s="4" t="s">
        <v>410</v>
      </c>
      <c r="AZ954" s="4" t="s">
        <v>411</v>
      </c>
      <c r="BA954" s="5">
        <v>1</v>
      </c>
      <c r="BB954" s="5" t="s">
        <v>79</v>
      </c>
      <c r="BC954" s="5" t="s">
        <v>79</v>
      </c>
      <c r="BD954" s="5" t="s">
        <v>376</v>
      </c>
      <c r="BE954" s="5" t="s">
        <v>258</v>
      </c>
      <c r="BF954" s="5" t="s">
        <v>79</v>
      </c>
      <c r="BG954" s="5" t="b">
        <v>0</v>
      </c>
    </row>
    <row r="955" spans="41:59" ht="12.75">
      <c r="AO955" s="5">
        <v>946</v>
      </c>
      <c r="AP955" s="77" t="s">
        <v>808</v>
      </c>
      <c r="AQ955" s="14" t="s">
        <v>79</v>
      </c>
      <c r="AR955" s="15" t="s">
        <v>79</v>
      </c>
      <c r="AS955" s="15" t="s">
        <v>79</v>
      </c>
      <c r="AT955" s="16" t="s">
        <v>79</v>
      </c>
      <c r="AU955" s="15" t="s">
        <v>79</v>
      </c>
      <c r="AV955" s="17" t="s">
        <v>79</v>
      </c>
      <c r="AW955" s="17">
        <v>24</v>
      </c>
      <c r="AX955" s="17">
        <v>108</v>
      </c>
      <c r="AY955" s="4" t="s">
        <v>410</v>
      </c>
      <c r="AZ955" s="4" t="s">
        <v>327</v>
      </c>
      <c r="BA955" s="5">
        <v>1</v>
      </c>
      <c r="BB955" s="5" t="s">
        <v>79</v>
      </c>
      <c r="BC955" s="5" t="s">
        <v>79</v>
      </c>
      <c r="BD955" s="5" t="s">
        <v>376</v>
      </c>
      <c r="BE955" s="5" t="s">
        <v>94</v>
      </c>
      <c r="BF955" s="5" t="s">
        <v>79</v>
      </c>
      <c r="BG955" s="5" t="b">
        <v>0</v>
      </c>
    </row>
    <row r="956" spans="41:59" ht="12.75">
      <c r="AO956" s="5">
        <v>947</v>
      </c>
      <c r="AP956" s="77" t="s">
        <v>809</v>
      </c>
      <c r="AQ956" s="14" t="s">
        <v>79</v>
      </c>
      <c r="AR956" s="15" t="s">
        <v>79</v>
      </c>
      <c r="AS956" s="15" t="s">
        <v>79</v>
      </c>
      <c r="AT956" s="16" t="s">
        <v>79</v>
      </c>
      <c r="AU956" s="15" t="s">
        <v>79</v>
      </c>
      <c r="AV956" s="17" t="s">
        <v>79</v>
      </c>
      <c r="AW956" s="17">
        <v>24</v>
      </c>
      <c r="AX956" s="17">
        <v>150</v>
      </c>
      <c r="AY956" s="4" t="s">
        <v>410</v>
      </c>
      <c r="AZ956" s="4" t="s">
        <v>411</v>
      </c>
      <c r="BA956" s="5">
        <v>1</v>
      </c>
      <c r="BB956" s="5" t="s">
        <v>79</v>
      </c>
      <c r="BC956" s="5" t="s">
        <v>79</v>
      </c>
      <c r="BD956" s="5" t="s">
        <v>376</v>
      </c>
      <c r="BE956" s="5" t="s">
        <v>810</v>
      </c>
      <c r="BF956" s="5" t="s">
        <v>79</v>
      </c>
      <c r="BG956" s="5" t="b">
        <v>0</v>
      </c>
    </row>
    <row r="957" spans="41:59" ht="12.75">
      <c r="AO957" s="5">
        <v>948</v>
      </c>
      <c r="AP957" s="77" t="s">
        <v>811</v>
      </c>
      <c r="AQ957" s="14" t="s">
        <v>79</v>
      </c>
      <c r="AR957" s="15" t="s">
        <v>79</v>
      </c>
      <c r="AS957" s="15" t="s">
        <v>79</v>
      </c>
      <c r="AT957" s="16" t="s">
        <v>79</v>
      </c>
      <c r="AU957" s="15" t="s">
        <v>79</v>
      </c>
      <c r="AV957" s="17" t="s">
        <v>79</v>
      </c>
      <c r="AW957" s="17">
        <v>24</v>
      </c>
      <c r="AX957" s="17">
        <v>150</v>
      </c>
      <c r="AY957" s="4">
        <v>90</v>
      </c>
      <c r="AZ957" s="4">
        <v>60</v>
      </c>
      <c r="BA957" s="5" t="s">
        <v>79</v>
      </c>
      <c r="BB957" s="5" t="s">
        <v>79</v>
      </c>
      <c r="BC957" s="5" t="s">
        <v>79</v>
      </c>
      <c r="BD957" s="5" t="s">
        <v>376</v>
      </c>
      <c r="BE957" s="5" t="s">
        <v>94</v>
      </c>
      <c r="BF957" s="5" t="s">
        <v>79</v>
      </c>
      <c r="BG957" s="5" t="b">
        <v>0</v>
      </c>
    </row>
    <row r="958" spans="41:59" ht="12.75">
      <c r="AO958" s="5">
        <v>949</v>
      </c>
      <c r="AP958" s="77" t="s">
        <v>812</v>
      </c>
      <c r="AQ958" s="14" t="s">
        <v>79</v>
      </c>
      <c r="AR958" s="15" t="s">
        <v>79</v>
      </c>
      <c r="AS958" s="15" t="s">
        <v>79</v>
      </c>
      <c r="AT958" s="16" t="s">
        <v>79</v>
      </c>
      <c r="AU958" s="15" t="s">
        <v>79</v>
      </c>
      <c r="AV958" s="17" t="s">
        <v>79</v>
      </c>
      <c r="AW958" s="17">
        <v>24</v>
      </c>
      <c r="AX958" s="17">
        <v>108</v>
      </c>
      <c r="AY958" s="4" t="s">
        <v>410</v>
      </c>
      <c r="AZ958" s="4" t="s">
        <v>411</v>
      </c>
      <c r="BA958" s="5" t="s">
        <v>79</v>
      </c>
      <c r="BB958" s="5" t="s">
        <v>79</v>
      </c>
      <c r="BC958" s="5" t="s">
        <v>79</v>
      </c>
      <c r="BD958" s="5" t="s">
        <v>376</v>
      </c>
      <c r="BE958" s="5" t="s">
        <v>776</v>
      </c>
      <c r="BF958" s="5" t="s">
        <v>79</v>
      </c>
      <c r="BG958" s="5" t="b">
        <v>0</v>
      </c>
    </row>
    <row r="959" spans="41:59" ht="12.75">
      <c r="AO959" s="5">
        <v>950</v>
      </c>
      <c r="AP959" s="77" t="s">
        <v>813</v>
      </c>
      <c r="AQ959" s="14" t="s">
        <v>79</v>
      </c>
      <c r="AR959" s="15" t="s">
        <v>79</v>
      </c>
      <c r="AS959" s="15" t="s">
        <v>79</v>
      </c>
      <c r="AT959" s="16" t="s">
        <v>79</v>
      </c>
      <c r="AU959" s="15" t="s">
        <v>79</v>
      </c>
      <c r="AV959" s="17" t="s">
        <v>79</v>
      </c>
      <c r="AW959" s="17">
        <v>24</v>
      </c>
      <c r="AX959" s="17">
        <v>108</v>
      </c>
      <c r="AY959" s="4" t="s">
        <v>410</v>
      </c>
      <c r="AZ959" s="4" t="s">
        <v>792</v>
      </c>
      <c r="BA959" s="5" t="s">
        <v>79</v>
      </c>
      <c r="BB959" s="5" t="s">
        <v>79</v>
      </c>
      <c r="BC959" s="5" t="s">
        <v>79</v>
      </c>
      <c r="BD959" s="5" t="s">
        <v>376</v>
      </c>
      <c r="BE959" s="5" t="s">
        <v>790</v>
      </c>
      <c r="BF959" s="5" t="s">
        <v>79</v>
      </c>
      <c r="BG959" s="5" t="b">
        <v>0</v>
      </c>
    </row>
    <row r="960" spans="41:59" ht="12.75">
      <c r="AO960" s="5">
        <v>951</v>
      </c>
      <c r="AP960" s="77" t="s">
        <v>814</v>
      </c>
      <c r="AQ960" s="14" t="s">
        <v>79</v>
      </c>
      <c r="AR960" s="15" t="s">
        <v>79</v>
      </c>
      <c r="AS960" s="15" t="s">
        <v>79</v>
      </c>
      <c r="AT960" s="16" t="s">
        <v>79</v>
      </c>
      <c r="AU960" s="15" t="s">
        <v>79</v>
      </c>
      <c r="AV960" s="17" t="s">
        <v>79</v>
      </c>
      <c r="AW960" s="17">
        <v>24</v>
      </c>
      <c r="AX960" s="17">
        <v>108</v>
      </c>
      <c r="AY960" s="4" t="s">
        <v>410</v>
      </c>
      <c r="AZ960" s="4" t="s">
        <v>411</v>
      </c>
      <c r="BA960" s="5" t="s">
        <v>79</v>
      </c>
      <c r="BB960" s="5" t="s">
        <v>79</v>
      </c>
      <c r="BC960" s="5" t="s">
        <v>79</v>
      </c>
      <c r="BD960" s="5" t="s">
        <v>376</v>
      </c>
      <c r="BE960" s="5" t="s">
        <v>776</v>
      </c>
      <c r="BF960" s="5" t="s">
        <v>79</v>
      </c>
      <c r="BG960" s="5" t="b">
        <v>0</v>
      </c>
    </row>
    <row r="961" spans="41:59" ht="12.75">
      <c r="AO961" s="5">
        <v>952</v>
      </c>
      <c r="AP961" s="77" t="s">
        <v>815</v>
      </c>
      <c r="AQ961" s="14" t="s">
        <v>79</v>
      </c>
      <c r="AR961" s="15" t="s">
        <v>79</v>
      </c>
      <c r="AS961" s="15" t="s">
        <v>79</v>
      </c>
      <c r="AT961" s="16" t="s">
        <v>79</v>
      </c>
      <c r="AU961" s="15" t="s">
        <v>79</v>
      </c>
      <c r="AV961" s="17" t="s">
        <v>79</v>
      </c>
      <c r="AW961" s="17">
        <v>24</v>
      </c>
      <c r="AX961" s="17">
        <v>150</v>
      </c>
      <c r="AY961" s="4">
        <v>160</v>
      </c>
      <c r="AZ961" s="4">
        <v>60</v>
      </c>
      <c r="BA961" s="5" t="s">
        <v>79</v>
      </c>
      <c r="BB961" s="5" t="s">
        <v>79</v>
      </c>
      <c r="BC961" s="5" t="s">
        <v>79</v>
      </c>
      <c r="BD961" s="5" t="s">
        <v>376</v>
      </c>
      <c r="BE961" s="5" t="s">
        <v>94</v>
      </c>
      <c r="BF961" s="5" t="s">
        <v>79</v>
      </c>
      <c r="BG961" s="5" t="b">
        <v>0</v>
      </c>
    </row>
    <row r="962" spans="41:59" ht="12.75">
      <c r="AO962" s="5">
        <v>953</v>
      </c>
      <c r="AP962" s="77" t="s">
        <v>816</v>
      </c>
      <c r="AQ962" s="14" t="s">
        <v>79</v>
      </c>
      <c r="AR962" s="15" t="s">
        <v>79</v>
      </c>
      <c r="AS962" s="15" t="s">
        <v>79</v>
      </c>
      <c r="AT962" s="16" t="s">
        <v>79</v>
      </c>
      <c r="AU962" s="15" t="s">
        <v>79</v>
      </c>
      <c r="AV962" s="17" t="s">
        <v>79</v>
      </c>
      <c r="AW962" s="17">
        <v>24</v>
      </c>
      <c r="AX962" s="17">
        <v>108</v>
      </c>
      <c r="AY962" s="4">
        <v>90</v>
      </c>
      <c r="AZ962" s="4">
        <v>30</v>
      </c>
      <c r="BA962" s="5" t="s">
        <v>79</v>
      </c>
      <c r="BB962" s="5" t="s">
        <v>79</v>
      </c>
      <c r="BC962" s="5" t="s">
        <v>79</v>
      </c>
      <c r="BD962" s="5" t="s">
        <v>735</v>
      </c>
      <c r="BE962" s="5" t="s">
        <v>232</v>
      </c>
      <c r="BF962" s="5" t="s">
        <v>817</v>
      </c>
      <c r="BG962" s="5" t="b">
        <v>0</v>
      </c>
    </row>
    <row r="963" spans="41:59" ht="12.75">
      <c r="AO963" s="5">
        <v>954</v>
      </c>
      <c r="AP963" s="77" t="s">
        <v>818</v>
      </c>
      <c r="AQ963" s="14" t="s">
        <v>79</v>
      </c>
      <c r="AR963" s="15" t="s">
        <v>79</v>
      </c>
      <c r="AS963" s="15" t="s">
        <v>79</v>
      </c>
      <c r="AT963" s="16" t="s">
        <v>79</v>
      </c>
      <c r="AU963" s="15" t="s">
        <v>79</v>
      </c>
      <c r="AV963" s="17" t="s">
        <v>79</v>
      </c>
      <c r="AW963" s="17">
        <v>24</v>
      </c>
      <c r="AX963" s="17">
        <v>150</v>
      </c>
      <c r="AY963" s="4" t="s">
        <v>410</v>
      </c>
      <c r="AZ963" s="4" t="s">
        <v>411</v>
      </c>
      <c r="BA963" s="5" t="s">
        <v>79</v>
      </c>
      <c r="BB963" s="5" t="s">
        <v>79</v>
      </c>
      <c r="BC963" s="5" t="s">
        <v>79</v>
      </c>
      <c r="BD963" s="5" t="s">
        <v>735</v>
      </c>
      <c r="BE963" s="5" t="s">
        <v>232</v>
      </c>
      <c r="BF963" s="5" t="s">
        <v>817</v>
      </c>
      <c r="BG963" s="5" t="b">
        <v>0</v>
      </c>
    </row>
    <row r="964" spans="41:59" ht="12.75">
      <c r="AO964" s="5">
        <v>955</v>
      </c>
      <c r="AP964" s="77" t="s">
        <v>819</v>
      </c>
      <c r="AQ964" s="14" t="s">
        <v>79</v>
      </c>
      <c r="AR964" s="15" t="s">
        <v>79</v>
      </c>
      <c r="AS964" s="15" t="s">
        <v>79</v>
      </c>
      <c r="AT964" s="16" t="s">
        <v>79</v>
      </c>
      <c r="AU964" s="15" t="s">
        <v>79</v>
      </c>
      <c r="AV964" s="17" t="s">
        <v>79</v>
      </c>
      <c r="AW964" s="17">
        <v>24</v>
      </c>
      <c r="AX964" s="17">
        <v>150</v>
      </c>
      <c r="AY964" s="4">
        <v>160</v>
      </c>
      <c r="AZ964" s="4">
        <v>60</v>
      </c>
      <c r="BA964" s="5" t="s">
        <v>79</v>
      </c>
      <c r="BB964" s="5" t="s">
        <v>79</v>
      </c>
      <c r="BC964" s="5" t="s">
        <v>79</v>
      </c>
      <c r="BD964" s="5" t="s">
        <v>735</v>
      </c>
      <c r="BE964" s="5" t="s">
        <v>231</v>
      </c>
      <c r="BF964" s="5" t="s">
        <v>817</v>
      </c>
      <c r="BG964" s="5" t="b">
        <v>0</v>
      </c>
    </row>
    <row r="965" spans="41:59" ht="12.75">
      <c r="AO965" s="5">
        <v>956</v>
      </c>
      <c r="AP965" s="77" t="s">
        <v>820</v>
      </c>
      <c r="AQ965" s="14" t="s">
        <v>79</v>
      </c>
      <c r="AR965" s="15" t="s">
        <v>79</v>
      </c>
      <c r="AS965" s="15" t="s">
        <v>79</v>
      </c>
      <c r="AT965" s="16" t="s">
        <v>79</v>
      </c>
      <c r="AU965" s="15" t="s">
        <v>79</v>
      </c>
      <c r="AV965" s="17" t="s">
        <v>79</v>
      </c>
      <c r="AW965" s="17">
        <v>24</v>
      </c>
      <c r="AX965" s="17">
        <v>150</v>
      </c>
      <c r="AY965" s="4">
        <v>160</v>
      </c>
      <c r="AZ965" s="4">
        <v>30</v>
      </c>
      <c r="BA965" s="5" t="s">
        <v>79</v>
      </c>
      <c r="BB965" s="5" t="s">
        <v>79</v>
      </c>
      <c r="BC965" s="5" t="s">
        <v>79</v>
      </c>
      <c r="BD965" s="5" t="s">
        <v>735</v>
      </c>
      <c r="BE965" s="5" t="s">
        <v>94</v>
      </c>
      <c r="BF965" s="5" t="s">
        <v>79</v>
      </c>
      <c r="BG965" s="5" t="b">
        <v>0</v>
      </c>
    </row>
    <row r="966" spans="41:59" ht="12.75">
      <c r="AO966" s="5">
        <v>957</v>
      </c>
      <c r="AP966" s="77" t="s">
        <v>821</v>
      </c>
      <c r="AQ966" s="14" t="s">
        <v>79</v>
      </c>
      <c r="AR966" s="15" t="s">
        <v>79</v>
      </c>
      <c r="AS966" s="15" t="s">
        <v>79</v>
      </c>
      <c r="AT966" s="16" t="s">
        <v>79</v>
      </c>
      <c r="AU966" s="15" t="s">
        <v>79</v>
      </c>
      <c r="AV966" s="17" t="s">
        <v>79</v>
      </c>
      <c r="AW966" s="17">
        <v>24</v>
      </c>
      <c r="AX966" s="17">
        <v>150</v>
      </c>
      <c r="AY966" s="4">
        <v>160</v>
      </c>
      <c r="AZ966" s="4">
        <v>60</v>
      </c>
      <c r="BA966" s="5" t="s">
        <v>79</v>
      </c>
      <c r="BB966" s="5" t="s">
        <v>79</v>
      </c>
      <c r="BC966" s="5" t="s">
        <v>79</v>
      </c>
      <c r="BD966" s="5" t="s">
        <v>735</v>
      </c>
      <c r="BE966" s="5" t="s">
        <v>231</v>
      </c>
      <c r="BF966" s="5" t="s">
        <v>817</v>
      </c>
      <c r="BG966" s="5" t="b">
        <v>0</v>
      </c>
    </row>
    <row r="967" spans="41:59" ht="12.75">
      <c r="AO967" s="5">
        <v>958</v>
      </c>
      <c r="AP967" s="77" t="s">
        <v>822</v>
      </c>
      <c r="AQ967" s="14" t="s">
        <v>79</v>
      </c>
      <c r="AR967" s="15" t="s">
        <v>79</v>
      </c>
      <c r="AS967" s="15" t="s">
        <v>79</v>
      </c>
      <c r="AT967" s="16" t="s">
        <v>79</v>
      </c>
      <c r="AU967" s="15" t="s">
        <v>79</v>
      </c>
      <c r="AV967" s="17" t="s">
        <v>79</v>
      </c>
      <c r="AW967" s="17">
        <v>24</v>
      </c>
      <c r="AX967" s="17">
        <v>150</v>
      </c>
      <c r="AY967" s="4">
        <v>90</v>
      </c>
      <c r="AZ967" s="4">
        <v>60</v>
      </c>
      <c r="BA967" s="5" t="s">
        <v>79</v>
      </c>
      <c r="BB967" s="5" t="s">
        <v>79</v>
      </c>
      <c r="BC967" s="5" t="s">
        <v>79</v>
      </c>
      <c r="BD967" s="5" t="s">
        <v>735</v>
      </c>
      <c r="BE967" s="5" t="s">
        <v>94</v>
      </c>
      <c r="BF967" s="5" t="s">
        <v>79</v>
      </c>
      <c r="BG967" s="5" t="b">
        <v>0</v>
      </c>
    </row>
    <row r="968" spans="41:59" ht="12.75">
      <c r="AO968" s="5">
        <v>959</v>
      </c>
      <c r="AP968" s="77" t="s">
        <v>823</v>
      </c>
      <c r="AQ968" s="14" t="s">
        <v>79</v>
      </c>
      <c r="AR968" s="15" t="s">
        <v>79</v>
      </c>
      <c r="AS968" s="15" t="s">
        <v>79</v>
      </c>
      <c r="AT968" s="16" t="s">
        <v>79</v>
      </c>
      <c r="AU968" s="15" t="s">
        <v>79</v>
      </c>
      <c r="AV968" s="17" t="s">
        <v>79</v>
      </c>
      <c r="AW968" s="17">
        <v>24</v>
      </c>
      <c r="AX968" s="17">
        <v>108</v>
      </c>
      <c r="AY968" s="4" t="s">
        <v>410</v>
      </c>
      <c r="AZ968" s="4" t="s">
        <v>411</v>
      </c>
      <c r="BA968" s="5">
        <v>1</v>
      </c>
      <c r="BB968" s="5" t="s">
        <v>79</v>
      </c>
      <c r="BC968" s="5" t="s">
        <v>79</v>
      </c>
      <c r="BD968" s="5" t="s">
        <v>376</v>
      </c>
      <c r="BE968" s="5" t="s">
        <v>258</v>
      </c>
      <c r="BF968" s="5" t="s">
        <v>79</v>
      </c>
      <c r="BG968" s="5" t="b">
        <v>0</v>
      </c>
    </row>
    <row r="969" spans="41:59" ht="12.75">
      <c r="AO969" s="5">
        <v>960</v>
      </c>
      <c r="AP969" s="77" t="s">
        <v>824</v>
      </c>
      <c r="AQ969" s="14" t="s">
        <v>79</v>
      </c>
      <c r="AR969" s="15" t="s">
        <v>79</v>
      </c>
      <c r="AS969" s="15" t="s">
        <v>79</v>
      </c>
      <c r="AT969" s="16" t="s">
        <v>79</v>
      </c>
      <c r="AU969" s="15" t="s">
        <v>79</v>
      </c>
      <c r="AV969" s="17" t="s">
        <v>79</v>
      </c>
      <c r="AW969" s="17">
        <v>24</v>
      </c>
      <c r="AX969" s="17">
        <v>150</v>
      </c>
      <c r="AY969" s="4" t="s">
        <v>410</v>
      </c>
      <c r="AZ969" s="4" t="s">
        <v>792</v>
      </c>
      <c r="BA969" s="5">
        <v>1</v>
      </c>
      <c r="BB969" s="5" t="s">
        <v>79</v>
      </c>
      <c r="BC969" s="5" t="s">
        <v>79</v>
      </c>
      <c r="BD969" s="5" t="s">
        <v>376</v>
      </c>
      <c r="BE969" s="5" t="s">
        <v>94</v>
      </c>
      <c r="BF969" s="5" t="s">
        <v>79</v>
      </c>
      <c r="BG969" s="5" t="b">
        <v>0</v>
      </c>
    </row>
    <row r="970" spans="41:59" ht="12.75">
      <c r="AO970" s="5">
        <v>961</v>
      </c>
      <c r="AP970" s="77" t="s">
        <v>825</v>
      </c>
      <c r="AQ970" s="14" t="s">
        <v>79</v>
      </c>
      <c r="AR970" s="15" t="s">
        <v>79</v>
      </c>
      <c r="AS970" s="15" t="s">
        <v>79</v>
      </c>
      <c r="AT970" s="16" t="s">
        <v>79</v>
      </c>
      <c r="AU970" s="15" t="s">
        <v>79</v>
      </c>
      <c r="AV970" s="17" t="s">
        <v>79</v>
      </c>
      <c r="AW970" s="17">
        <v>24</v>
      </c>
      <c r="AX970" s="17">
        <v>150</v>
      </c>
      <c r="AY970" s="4" t="s">
        <v>410</v>
      </c>
      <c r="AZ970" s="4" t="s">
        <v>411</v>
      </c>
      <c r="BA970" s="5">
        <v>1</v>
      </c>
      <c r="BB970" s="5" t="s">
        <v>79</v>
      </c>
      <c r="BC970" s="5" t="s">
        <v>79</v>
      </c>
      <c r="BD970" s="5" t="s">
        <v>376</v>
      </c>
      <c r="BE970" s="5" t="s">
        <v>258</v>
      </c>
      <c r="BF970" s="5" t="s">
        <v>79</v>
      </c>
      <c r="BG970" s="5" t="b">
        <v>0</v>
      </c>
    </row>
    <row r="971" spans="41:59" ht="12.75">
      <c r="AO971" s="5">
        <v>962</v>
      </c>
      <c r="AP971" s="77" t="s">
        <v>826</v>
      </c>
      <c r="AQ971" s="14" t="s">
        <v>79</v>
      </c>
      <c r="AR971" s="15" t="s">
        <v>79</v>
      </c>
      <c r="AS971" s="15" t="s">
        <v>79</v>
      </c>
      <c r="AT971" s="16" t="s">
        <v>79</v>
      </c>
      <c r="AU971" s="15" t="s">
        <v>79</v>
      </c>
      <c r="AV971" s="17" t="s">
        <v>79</v>
      </c>
      <c r="AW971" s="17">
        <v>24</v>
      </c>
      <c r="AX971" s="17">
        <v>37</v>
      </c>
      <c r="AY971" s="4" t="s">
        <v>410</v>
      </c>
      <c r="AZ971" s="4" t="s">
        <v>795</v>
      </c>
      <c r="BA971" s="5">
        <v>1</v>
      </c>
      <c r="BB971" s="5" t="s">
        <v>79</v>
      </c>
      <c r="BC971" s="5" t="s">
        <v>79</v>
      </c>
      <c r="BD971" s="5" t="s">
        <v>376</v>
      </c>
      <c r="BE971" s="5" t="s">
        <v>94</v>
      </c>
      <c r="BF971" s="5" t="s">
        <v>79</v>
      </c>
      <c r="BG971" s="5" t="b">
        <v>0</v>
      </c>
    </row>
    <row r="972" spans="41:59" ht="12.75">
      <c r="AO972" s="5">
        <v>963</v>
      </c>
      <c r="AP972" s="77" t="s">
        <v>827</v>
      </c>
      <c r="AQ972" s="14" t="s">
        <v>79</v>
      </c>
      <c r="AR972" s="15" t="s">
        <v>79</v>
      </c>
      <c r="AS972" s="15" t="s">
        <v>79</v>
      </c>
      <c r="AT972" s="16" t="s">
        <v>79</v>
      </c>
      <c r="AU972" s="15" t="s">
        <v>79</v>
      </c>
      <c r="AV972" s="17" t="s">
        <v>79</v>
      </c>
      <c r="AW972" s="17">
        <v>24</v>
      </c>
      <c r="AX972" s="17">
        <v>75</v>
      </c>
      <c r="AY972" s="4" t="s">
        <v>410</v>
      </c>
      <c r="AZ972" s="4" t="s">
        <v>498</v>
      </c>
      <c r="BA972" s="5">
        <v>1</v>
      </c>
      <c r="BB972" s="5" t="s">
        <v>79</v>
      </c>
      <c r="BC972" s="5" t="s">
        <v>79</v>
      </c>
      <c r="BD972" s="5" t="s">
        <v>376</v>
      </c>
      <c r="BE972" s="5" t="s">
        <v>806</v>
      </c>
      <c r="BF972" s="5" t="s">
        <v>79</v>
      </c>
      <c r="BG972" s="5" t="b">
        <v>0</v>
      </c>
    </row>
    <row r="973" spans="41:59" ht="12.75">
      <c r="AO973" s="5">
        <v>964</v>
      </c>
      <c r="AP973" s="77" t="s">
        <v>828</v>
      </c>
      <c r="AQ973" s="14" t="s">
        <v>79</v>
      </c>
      <c r="AR973" s="15" t="s">
        <v>79</v>
      </c>
      <c r="AS973" s="15" t="s">
        <v>79</v>
      </c>
      <c r="AT973" s="16" t="s">
        <v>79</v>
      </c>
      <c r="AU973" s="15" t="s">
        <v>79</v>
      </c>
      <c r="AV973" s="17" t="s">
        <v>79</v>
      </c>
      <c r="AW973" s="17">
        <v>24</v>
      </c>
      <c r="AX973" s="17">
        <v>150</v>
      </c>
      <c r="AY973" s="4" t="s">
        <v>410</v>
      </c>
      <c r="AZ973" s="4" t="s">
        <v>327</v>
      </c>
      <c r="BA973" s="5">
        <v>1</v>
      </c>
      <c r="BB973" s="5" t="s">
        <v>79</v>
      </c>
      <c r="BC973" s="5" t="s">
        <v>79</v>
      </c>
      <c r="BD973" s="5" t="s">
        <v>376</v>
      </c>
      <c r="BE973" s="5" t="s">
        <v>94</v>
      </c>
      <c r="BF973" s="5" t="s">
        <v>79</v>
      </c>
      <c r="BG973" s="5" t="b">
        <v>0</v>
      </c>
    </row>
    <row r="974" spans="41:59" ht="12.75">
      <c r="AO974" s="5">
        <v>965</v>
      </c>
      <c r="AP974" s="77" t="s">
        <v>829</v>
      </c>
      <c r="AQ974" s="14" t="s">
        <v>79</v>
      </c>
      <c r="AR974" s="15" t="s">
        <v>79</v>
      </c>
      <c r="AS974" s="15" t="s">
        <v>79</v>
      </c>
      <c r="AT974" s="16" t="s">
        <v>79</v>
      </c>
      <c r="AU974" s="15" t="s">
        <v>79</v>
      </c>
      <c r="AV974" s="17" t="s">
        <v>79</v>
      </c>
      <c r="AW974" s="17">
        <v>24</v>
      </c>
      <c r="AX974" s="17">
        <v>150</v>
      </c>
      <c r="AY974" s="4" t="s">
        <v>410</v>
      </c>
      <c r="AZ974" s="4" t="s">
        <v>411</v>
      </c>
      <c r="BA974" s="5">
        <v>1</v>
      </c>
      <c r="BB974" s="5" t="s">
        <v>79</v>
      </c>
      <c r="BC974" s="5" t="s">
        <v>79</v>
      </c>
      <c r="BD974" s="5" t="s">
        <v>376</v>
      </c>
      <c r="BE974" s="5" t="s">
        <v>258</v>
      </c>
      <c r="BF974" s="5" t="s">
        <v>79</v>
      </c>
      <c r="BG974" s="5" t="b">
        <v>0</v>
      </c>
    </row>
    <row r="975" spans="41:59" ht="12.75">
      <c r="AO975" s="5">
        <v>966</v>
      </c>
      <c r="AP975" s="77" t="s">
        <v>830</v>
      </c>
      <c r="AQ975" s="14" t="s">
        <v>79</v>
      </c>
      <c r="AR975" s="15" t="s">
        <v>79</v>
      </c>
      <c r="AS975" s="15" t="s">
        <v>79</v>
      </c>
      <c r="AT975" s="16" t="s">
        <v>79</v>
      </c>
      <c r="AU975" s="15" t="s">
        <v>79</v>
      </c>
      <c r="AV975" s="17" t="s">
        <v>79</v>
      </c>
      <c r="AW975" s="17">
        <v>24</v>
      </c>
      <c r="AX975" s="17">
        <v>150</v>
      </c>
      <c r="AY975" s="4" t="s">
        <v>410</v>
      </c>
      <c r="AZ975" s="4" t="s">
        <v>411</v>
      </c>
      <c r="BA975" s="5">
        <v>1</v>
      </c>
      <c r="BB975" s="5" t="s">
        <v>79</v>
      </c>
      <c r="BC975" s="5" t="s">
        <v>79</v>
      </c>
      <c r="BD975" s="5" t="s">
        <v>376</v>
      </c>
      <c r="BE975" s="5" t="s">
        <v>810</v>
      </c>
      <c r="BF975" s="5" t="s">
        <v>79</v>
      </c>
      <c r="BG975" s="5" t="b">
        <v>0</v>
      </c>
    </row>
    <row r="976" spans="41:59" ht="12.75">
      <c r="AO976" s="5">
        <v>967</v>
      </c>
      <c r="AP976" s="77" t="s">
        <v>831</v>
      </c>
      <c r="AQ976" s="14" t="s">
        <v>79</v>
      </c>
      <c r="AR976" s="15" t="s">
        <v>79</v>
      </c>
      <c r="AS976" s="15" t="s">
        <v>79</v>
      </c>
      <c r="AT976" s="16" t="s">
        <v>79</v>
      </c>
      <c r="AU976" s="15" t="s">
        <v>79</v>
      </c>
      <c r="AV976" s="17" t="s">
        <v>79</v>
      </c>
      <c r="AW976" s="17">
        <v>24</v>
      </c>
      <c r="AX976" s="17">
        <v>150</v>
      </c>
      <c r="AY976" s="4">
        <v>160</v>
      </c>
      <c r="AZ976" s="4">
        <v>60</v>
      </c>
      <c r="BA976" s="5">
        <v>1</v>
      </c>
      <c r="BB976" s="5" t="s">
        <v>79</v>
      </c>
      <c r="BC976" s="5" t="s">
        <v>79</v>
      </c>
      <c r="BD976" s="5" t="s">
        <v>376</v>
      </c>
      <c r="BE976" s="5" t="s">
        <v>232</v>
      </c>
      <c r="BF976" s="5" t="s">
        <v>738</v>
      </c>
      <c r="BG976" s="5" t="b">
        <v>0</v>
      </c>
    </row>
    <row r="977" spans="41:59" ht="12.75">
      <c r="AO977" s="5">
        <v>968</v>
      </c>
      <c r="AP977" s="77" t="s">
        <v>832</v>
      </c>
      <c r="AQ977" s="14" t="s">
        <v>79</v>
      </c>
      <c r="AR977" s="15" t="s">
        <v>79</v>
      </c>
      <c r="AS977" s="15" t="s">
        <v>79</v>
      </c>
      <c r="AT977" s="16" t="s">
        <v>79</v>
      </c>
      <c r="AU977" s="15" t="s">
        <v>79</v>
      </c>
      <c r="AV977" s="17" t="s">
        <v>79</v>
      </c>
      <c r="AW977" s="17">
        <v>24</v>
      </c>
      <c r="AX977" s="17">
        <v>150</v>
      </c>
      <c r="AY977" s="4">
        <v>90</v>
      </c>
      <c r="AZ977" s="4">
        <v>30</v>
      </c>
      <c r="BA977" s="5">
        <v>1</v>
      </c>
      <c r="BB977" s="5" t="s">
        <v>79</v>
      </c>
      <c r="BC977" s="5" t="s">
        <v>79</v>
      </c>
      <c r="BD977" s="5" t="s">
        <v>376</v>
      </c>
      <c r="BE977" s="5" t="s">
        <v>232</v>
      </c>
      <c r="BF977" s="5" t="s">
        <v>738</v>
      </c>
      <c r="BG977" s="5" t="b">
        <v>0</v>
      </c>
    </row>
    <row r="978" spans="41:59" ht="12.75">
      <c r="AO978" s="5">
        <v>969</v>
      </c>
      <c r="AP978" s="77" t="s">
        <v>833</v>
      </c>
      <c r="AQ978" s="14" t="s">
        <v>188</v>
      </c>
      <c r="AR978" s="15" t="s">
        <v>104</v>
      </c>
      <c r="AS978" s="15" t="s">
        <v>79</v>
      </c>
      <c r="AT978" s="16" t="s">
        <v>79</v>
      </c>
      <c r="AU978" s="15" t="s">
        <v>90</v>
      </c>
      <c r="AV978" s="17" t="s">
        <v>79</v>
      </c>
      <c r="AW978" s="17">
        <v>240</v>
      </c>
      <c r="AX978" s="17">
        <v>35</v>
      </c>
      <c r="AY978" s="4">
        <v>160</v>
      </c>
      <c r="AZ978" s="4">
        <v>60</v>
      </c>
      <c r="BA978" s="5" t="s">
        <v>79</v>
      </c>
      <c r="BB978" s="5" t="s">
        <v>79</v>
      </c>
      <c r="BC978" s="5" t="s">
        <v>79</v>
      </c>
      <c r="BD978" s="5" t="s">
        <v>376</v>
      </c>
      <c r="BE978" s="5" t="s">
        <v>94</v>
      </c>
      <c r="BF978" s="5" t="s">
        <v>79</v>
      </c>
      <c r="BG978" s="5" t="b">
        <v>0</v>
      </c>
    </row>
    <row r="979" spans="41:59" ht="12.75">
      <c r="AO979" s="5">
        <v>970</v>
      </c>
      <c r="AP979" s="77" t="s">
        <v>834</v>
      </c>
      <c r="AQ979" s="14" t="s">
        <v>188</v>
      </c>
      <c r="AR979" s="15" t="s">
        <v>109</v>
      </c>
      <c r="AS979" s="15" t="s">
        <v>79</v>
      </c>
      <c r="AT979" s="16" t="s">
        <v>79</v>
      </c>
      <c r="AU979" s="15" t="s">
        <v>90</v>
      </c>
      <c r="AV979" s="17" t="s">
        <v>79</v>
      </c>
      <c r="AW979" s="17">
        <v>120</v>
      </c>
      <c r="AX979" s="17">
        <v>35</v>
      </c>
      <c r="AY979" s="4">
        <v>160</v>
      </c>
      <c r="AZ979" s="4">
        <v>60</v>
      </c>
      <c r="BA979" s="5" t="s">
        <v>79</v>
      </c>
      <c r="BB979" s="5" t="s">
        <v>79</v>
      </c>
      <c r="BC979" s="5" t="s">
        <v>79</v>
      </c>
      <c r="BD979" s="5" t="s">
        <v>376</v>
      </c>
      <c r="BE979" s="5" t="s">
        <v>94</v>
      </c>
      <c r="BF979" s="5" t="s">
        <v>79</v>
      </c>
      <c r="BG979" s="5" t="b">
        <v>0</v>
      </c>
    </row>
    <row r="980" spans="41:59" ht="12.75">
      <c r="AO980" s="5">
        <v>971</v>
      </c>
      <c r="AP980" s="77" t="s">
        <v>835</v>
      </c>
      <c r="AQ980" s="14" t="s">
        <v>188</v>
      </c>
      <c r="AR980" s="15" t="s">
        <v>79</v>
      </c>
      <c r="AS980" s="15" t="s">
        <v>79</v>
      </c>
      <c r="AT980" s="16" t="s">
        <v>79</v>
      </c>
      <c r="AU980" s="15" t="s">
        <v>90</v>
      </c>
      <c r="AV980" s="17" t="s">
        <v>79</v>
      </c>
      <c r="AW980" s="17">
        <v>24</v>
      </c>
      <c r="AX980" s="17">
        <v>35</v>
      </c>
      <c r="AY980" s="4">
        <v>160</v>
      </c>
      <c r="AZ980" s="4">
        <v>60</v>
      </c>
      <c r="BA980" s="5" t="s">
        <v>79</v>
      </c>
      <c r="BB980" s="5" t="s">
        <v>79</v>
      </c>
      <c r="BC980" s="5" t="s">
        <v>79</v>
      </c>
      <c r="BD980" s="5" t="s">
        <v>376</v>
      </c>
      <c r="BE980" s="5" t="s">
        <v>194</v>
      </c>
      <c r="BF980" s="5" t="s">
        <v>79</v>
      </c>
      <c r="BG980" s="5" t="b">
        <v>0</v>
      </c>
    </row>
    <row r="981" spans="41:59" ht="12.75">
      <c r="AO981" s="5">
        <v>972</v>
      </c>
      <c r="AP981" s="77" t="s">
        <v>836</v>
      </c>
      <c r="AQ981" s="14" t="s">
        <v>188</v>
      </c>
      <c r="AR981" s="15" t="s">
        <v>129</v>
      </c>
      <c r="AS981" s="15" t="s">
        <v>79</v>
      </c>
      <c r="AT981" s="16" t="s">
        <v>79</v>
      </c>
      <c r="AU981" s="15" t="s">
        <v>90</v>
      </c>
      <c r="AV981" s="17" t="s">
        <v>79</v>
      </c>
      <c r="AW981" s="17">
        <v>220</v>
      </c>
      <c r="AX981" s="17">
        <v>35</v>
      </c>
      <c r="AY981" s="4">
        <v>160</v>
      </c>
      <c r="AZ981" s="4">
        <v>60</v>
      </c>
      <c r="BA981" s="5" t="s">
        <v>79</v>
      </c>
      <c r="BB981" s="5" t="s">
        <v>79</v>
      </c>
      <c r="BC981" s="5" t="s">
        <v>79</v>
      </c>
      <c r="BD981" s="5" t="s">
        <v>376</v>
      </c>
      <c r="BE981" s="5" t="s">
        <v>837</v>
      </c>
      <c r="BF981" s="5" t="s">
        <v>79</v>
      </c>
      <c r="BG981" s="5" t="b">
        <v>0</v>
      </c>
    </row>
    <row r="982" spans="41:59" ht="12.75">
      <c r="AO982" s="5">
        <v>973</v>
      </c>
      <c r="AP982" s="77" t="s">
        <v>838</v>
      </c>
      <c r="AQ982" s="14" t="s">
        <v>188</v>
      </c>
      <c r="AR982" s="15" t="s">
        <v>79</v>
      </c>
      <c r="AS982" s="15" t="s">
        <v>132</v>
      </c>
      <c r="AT982" s="16" t="s">
        <v>79</v>
      </c>
      <c r="AU982" s="15" t="s">
        <v>90</v>
      </c>
      <c r="AV982" s="17" t="s">
        <v>79</v>
      </c>
      <c r="AW982" s="17">
        <v>24</v>
      </c>
      <c r="AX982" s="17">
        <v>35</v>
      </c>
      <c r="AY982" s="4">
        <v>160</v>
      </c>
      <c r="AZ982" s="4">
        <v>60</v>
      </c>
      <c r="BA982" s="5">
        <v>2</v>
      </c>
      <c r="BB982" s="5" t="s">
        <v>79</v>
      </c>
      <c r="BC982" s="5" t="s">
        <v>79</v>
      </c>
      <c r="BD982" s="5" t="s">
        <v>376</v>
      </c>
      <c r="BE982" s="5" t="s">
        <v>192</v>
      </c>
      <c r="BF982" s="5" t="s">
        <v>79</v>
      </c>
      <c r="BG982" s="5" t="b">
        <v>0</v>
      </c>
    </row>
    <row r="983" spans="41:59" ht="12.75">
      <c r="AO983" s="5">
        <v>974</v>
      </c>
      <c r="AP983" s="77" t="s">
        <v>839</v>
      </c>
      <c r="AQ983" s="14" t="s">
        <v>188</v>
      </c>
      <c r="AR983" s="15" t="s">
        <v>109</v>
      </c>
      <c r="AS983" s="15" t="s">
        <v>132</v>
      </c>
      <c r="AT983" s="16" t="s">
        <v>79</v>
      </c>
      <c r="AU983" s="15" t="s">
        <v>90</v>
      </c>
      <c r="AV983" s="17" t="s">
        <v>79</v>
      </c>
      <c r="AW983" s="17">
        <v>120</v>
      </c>
      <c r="AX983" s="17">
        <v>35</v>
      </c>
      <c r="AY983" s="4">
        <v>160</v>
      </c>
      <c r="AZ983" s="4">
        <v>60</v>
      </c>
      <c r="BA983" s="5">
        <v>2</v>
      </c>
      <c r="BB983" s="5" t="s">
        <v>79</v>
      </c>
      <c r="BC983" s="5" t="s">
        <v>79</v>
      </c>
      <c r="BD983" s="5" t="s">
        <v>376</v>
      </c>
      <c r="BE983" s="5" t="s">
        <v>192</v>
      </c>
      <c r="BF983" s="5" t="s">
        <v>79</v>
      </c>
      <c r="BG983" s="5" t="b">
        <v>0</v>
      </c>
    </row>
    <row r="984" spans="41:59" ht="12.75">
      <c r="AO984" s="5">
        <v>975</v>
      </c>
      <c r="AP984" s="77" t="s">
        <v>840</v>
      </c>
      <c r="AQ984" s="14" t="s">
        <v>188</v>
      </c>
      <c r="AR984" s="15" t="s">
        <v>104</v>
      </c>
      <c r="AS984" s="15" t="s">
        <v>132</v>
      </c>
      <c r="AT984" s="16" t="s">
        <v>79</v>
      </c>
      <c r="AU984" s="15" t="s">
        <v>90</v>
      </c>
      <c r="AV984" s="17" t="s">
        <v>79</v>
      </c>
      <c r="AW984" s="17">
        <v>240</v>
      </c>
      <c r="AX984" s="17">
        <v>35</v>
      </c>
      <c r="AY984" s="4">
        <v>160</v>
      </c>
      <c r="AZ984" s="4">
        <v>60</v>
      </c>
      <c r="BA984" s="5">
        <v>2</v>
      </c>
      <c r="BB984" s="5" t="s">
        <v>79</v>
      </c>
      <c r="BC984" s="5" t="s">
        <v>79</v>
      </c>
      <c r="BD984" s="5" t="s">
        <v>376</v>
      </c>
      <c r="BE984" s="5" t="s">
        <v>94</v>
      </c>
      <c r="BF984" s="5" t="s">
        <v>79</v>
      </c>
      <c r="BG984" s="5" t="b">
        <v>0</v>
      </c>
    </row>
    <row r="985" spans="41:59" ht="12.75">
      <c r="AO985" s="5">
        <v>976</v>
      </c>
      <c r="AP985" s="77" t="s">
        <v>841</v>
      </c>
      <c r="AQ985" s="14" t="s">
        <v>188</v>
      </c>
      <c r="AR985" s="15" t="s">
        <v>129</v>
      </c>
      <c r="AS985" s="15" t="s">
        <v>132</v>
      </c>
      <c r="AT985" s="16" t="s">
        <v>79</v>
      </c>
      <c r="AU985" s="15" t="s">
        <v>90</v>
      </c>
      <c r="AV985" s="17" t="s">
        <v>79</v>
      </c>
      <c r="AW985" s="17">
        <v>220</v>
      </c>
      <c r="AX985" s="17">
        <v>35</v>
      </c>
      <c r="AY985" s="4">
        <v>160</v>
      </c>
      <c r="AZ985" s="4">
        <v>60</v>
      </c>
      <c r="BA985" s="5">
        <v>2</v>
      </c>
      <c r="BB985" s="5" t="s">
        <v>79</v>
      </c>
      <c r="BC985" s="5" t="s">
        <v>79</v>
      </c>
      <c r="BD985" s="5" t="s">
        <v>376</v>
      </c>
      <c r="BE985" s="5" t="s">
        <v>94</v>
      </c>
      <c r="BF985" s="5" t="s">
        <v>79</v>
      </c>
      <c r="BG985" s="5" t="b">
        <v>0</v>
      </c>
    </row>
    <row r="986" spans="41:59" ht="12.75">
      <c r="AO986" s="5">
        <v>977</v>
      </c>
      <c r="AP986" s="77" t="s">
        <v>842</v>
      </c>
      <c r="AQ986" s="14" t="s">
        <v>188</v>
      </c>
      <c r="AR986" s="15" t="s">
        <v>109</v>
      </c>
      <c r="AS986" s="15" t="s">
        <v>79</v>
      </c>
      <c r="AT986" s="16" t="s">
        <v>79</v>
      </c>
      <c r="AU986" s="15" t="s">
        <v>90</v>
      </c>
      <c r="AV986" s="17" t="s">
        <v>79</v>
      </c>
      <c r="AW986" s="17">
        <v>120</v>
      </c>
      <c r="AX986" s="17">
        <v>35</v>
      </c>
      <c r="AY986" s="4">
        <v>160</v>
      </c>
      <c r="AZ986" s="4">
        <v>60</v>
      </c>
      <c r="BA986" s="5" t="s">
        <v>79</v>
      </c>
      <c r="BB986" s="5" t="s">
        <v>79</v>
      </c>
      <c r="BC986" s="5" t="s">
        <v>79</v>
      </c>
      <c r="BD986" s="5" t="s">
        <v>376</v>
      </c>
      <c r="BE986" s="5" t="s">
        <v>194</v>
      </c>
      <c r="BF986" s="5" t="s">
        <v>79</v>
      </c>
      <c r="BG986" s="5" t="b">
        <v>0</v>
      </c>
    </row>
    <row r="987" spans="41:59" ht="12.75">
      <c r="AO987" s="5">
        <v>978</v>
      </c>
      <c r="AP987" s="77" t="s">
        <v>843</v>
      </c>
      <c r="AQ987" s="14" t="s">
        <v>188</v>
      </c>
      <c r="AR987" s="15" t="s">
        <v>109</v>
      </c>
      <c r="AS987" s="15" t="s">
        <v>132</v>
      </c>
      <c r="AT987" s="16" t="s">
        <v>79</v>
      </c>
      <c r="AU987" s="15" t="s">
        <v>90</v>
      </c>
      <c r="AV987" s="17" t="s">
        <v>79</v>
      </c>
      <c r="AW987" s="17">
        <v>120</v>
      </c>
      <c r="AX987" s="17">
        <v>35</v>
      </c>
      <c r="AY987" s="4">
        <v>160</v>
      </c>
      <c r="AZ987" s="4">
        <v>60</v>
      </c>
      <c r="BA987" s="5">
        <v>2</v>
      </c>
      <c r="BB987" s="5" t="s">
        <v>79</v>
      </c>
      <c r="BC987" s="5" t="s">
        <v>79</v>
      </c>
      <c r="BD987" s="5" t="s">
        <v>376</v>
      </c>
      <c r="BE987" s="5" t="s">
        <v>192</v>
      </c>
      <c r="BF987" s="5" t="s">
        <v>79</v>
      </c>
      <c r="BG987" s="5" t="b">
        <v>0</v>
      </c>
    </row>
    <row r="988" spans="41:59" ht="12.75">
      <c r="AO988" s="5">
        <v>979</v>
      </c>
      <c r="AP988" s="77" t="s">
        <v>844</v>
      </c>
      <c r="AQ988" s="14" t="s">
        <v>188</v>
      </c>
      <c r="AR988" s="15" t="s">
        <v>104</v>
      </c>
      <c r="AS988" s="15" t="s">
        <v>79</v>
      </c>
      <c r="AT988" s="16" t="s">
        <v>79</v>
      </c>
      <c r="AU988" s="15" t="s">
        <v>147</v>
      </c>
      <c r="AV988" s="17" t="s">
        <v>79</v>
      </c>
      <c r="AW988" s="17">
        <v>240</v>
      </c>
      <c r="AX988" s="17">
        <v>35</v>
      </c>
      <c r="AY988" s="4">
        <v>90</v>
      </c>
      <c r="AZ988" s="4">
        <v>35</v>
      </c>
      <c r="BA988" s="5" t="s">
        <v>79</v>
      </c>
      <c r="BB988" s="5" t="s">
        <v>79</v>
      </c>
      <c r="BC988" s="5" t="s">
        <v>79</v>
      </c>
      <c r="BD988" s="5" t="s">
        <v>376</v>
      </c>
      <c r="BE988" s="5" t="s">
        <v>94</v>
      </c>
      <c r="BF988" s="5" t="s">
        <v>79</v>
      </c>
      <c r="BG988" s="5" t="b">
        <v>0</v>
      </c>
    </row>
    <row r="989" spans="41:59" ht="12.75">
      <c r="AO989" s="5">
        <v>980</v>
      </c>
      <c r="AP989" s="77" t="s">
        <v>845</v>
      </c>
      <c r="AQ989" s="14" t="s">
        <v>188</v>
      </c>
      <c r="AR989" s="15" t="s">
        <v>109</v>
      </c>
      <c r="AS989" s="15" t="s">
        <v>132</v>
      </c>
      <c r="AT989" s="16" t="s">
        <v>79</v>
      </c>
      <c r="AU989" s="15" t="s">
        <v>147</v>
      </c>
      <c r="AV989" s="17" t="s">
        <v>79</v>
      </c>
      <c r="AW989" s="17">
        <v>120</v>
      </c>
      <c r="AX989" s="17">
        <v>35</v>
      </c>
      <c r="AY989" s="4">
        <v>90</v>
      </c>
      <c r="AZ989" s="4">
        <v>35</v>
      </c>
      <c r="BA989" s="5">
        <v>2</v>
      </c>
      <c r="BB989" s="5" t="s">
        <v>79</v>
      </c>
      <c r="BC989" s="5" t="s">
        <v>79</v>
      </c>
      <c r="BD989" s="5" t="s">
        <v>376</v>
      </c>
      <c r="BE989" s="5" t="s">
        <v>226</v>
      </c>
      <c r="BF989" s="5" t="s">
        <v>79</v>
      </c>
      <c r="BG989" s="5" t="b">
        <v>0</v>
      </c>
    </row>
    <row r="990" spans="41:59" ht="12.75">
      <c r="AO990" s="5">
        <v>981</v>
      </c>
      <c r="AP990" s="77" t="s">
        <v>846</v>
      </c>
      <c r="AQ990" s="14" t="s">
        <v>188</v>
      </c>
      <c r="AR990" s="15" t="s">
        <v>109</v>
      </c>
      <c r="AS990" s="15" t="s">
        <v>79</v>
      </c>
      <c r="AT990" s="16" t="s">
        <v>79</v>
      </c>
      <c r="AU990" s="15" t="s">
        <v>147</v>
      </c>
      <c r="AV990" s="17" t="s">
        <v>79</v>
      </c>
      <c r="AW990" s="17">
        <v>120</v>
      </c>
      <c r="AX990" s="17">
        <v>35</v>
      </c>
      <c r="AY990" s="4">
        <v>90</v>
      </c>
      <c r="AZ990" s="4">
        <v>35</v>
      </c>
      <c r="BA990" s="5" t="s">
        <v>79</v>
      </c>
      <c r="BB990" s="5" t="s">
        <v>79</v>
      </c>
      <c r="BC990" s="5" t="s">
        <v>79</v>
      </c>
      <c r="BD990" s="5" t="s">
        <v>376</v>
      </c>
      <c r="BE990" s="5" t="s">
        <v>224</v>
      </c>
      <c r="BF990" s="5" t="s">
        <v>79</v>
      </c>
      <c r="BG990" s="5" t="b">
        <v>0</v>
      </c>
    </row>
    <row r="991" spans="41:59" ht="12.75">
      <c r="AO991" s="5">
        <v>982</v>
      </c>
      <c r="AP991" s="77" t="s">
        <v>847</v>
      </c>
      <c r="AQ991" s="14" t="s">
        <v>188</v>
      </c>
      <c r="AR991" s="15" t="s">
        <v>79</v>
      </c>
      <c r="AS991" s="15" t="s">
        <v>79</v>
      </c>
      <c r="AT991" s="16" t="s">
        <v>79</v>
      </c>
      <c r="AU991" s="15" t="s">
        <v>147</v>
      </c>
      <c r="AV991" s="17" t="s">
        <v>79</v>
      </c>
      <c r="AW991" s="17">
        <v>24</v>
      </c>
      <c r="AX991" s="17">
        <v>35</v>
      </c>
      <c r="AY991" s="4">
        <v>90</v>
      </c>
      <c r="AZ991" s="4">
        <v>35</v>
      </c>
      <c r="BA991" s="5" t="s">
        <v>79</v>
      </c>
      <c r="BB991" s="5" t="s">
        <v>79</v>
      </c>
      <c r="BC991" s="5" t="s">
        <v>79</v>
      </c>
      <c r="BD991" s="5" t="s">
        <v>376</v>
      </c>
      <c r="BE991" s="5" t="s">
        <v>94</v>
      </c>
      <c r="BF991" s="5" t="s">
        <v>79</v>
      </c>
      <c r="BG991" s="5" t="b">
        <v>0</v>
      </c>
    </row>
    <row r="992" spans="41:59" ht="12.75">
      <c r="AO992" s="5">
        <v>983</v>
      </c>
      <c r="AP992" s="77" t="s">
        <v>848</v>
      </c>
      <c r="AQ992" s="14" t="s">
        <v>188</v>
      </c>
      <c r="AR992" s="15" t="s">
        <v>79</v>
      </c>
      <c r="AS992" s="15" t="s">
        <v>79</v>
      </c>
      <c r="AT992" s="16" t="s">
        <v>79</v>
      </c>
      <c r="AU992" s="15" t="s">
        <v>90</v>
      </c>
      <c r="AV992" s="17" t="s">
        <v>79</v>
      </c>
      <c r="AW992" s="17">
        <v>24</v>
      </c>
      <c r="AX992" s="17">
        <v>35</v>
      </c>
      <c r="AY992" s="4">
        <v>160</v>
      </c>
      <c r="AZ992" s="4">
        <v>60</v>
      </c>
      <c r="BA992" s="5" t="s">
        <v>79</v>
      </c>
      <c r="BB992" s="5" t="s">
        <v>79</v>
      </c>
      <c r="BC992" s="5" t="s">
        <v>79</v>
      </c>
      <c r="BD992" s="5" t="s">
        <v>376</v>
      </c>
      <c r="BE992" s="5" t="s">
        <v>194</v>
      </c>
      <c r="BF992" s="5" t="s">
        <v>79</v>
      </c>
      <c r="BG992" s="5" t="b">
        <v>0</v>
      </c>
    </row>
    <row r="993" spans="41:59" ht="12.75">
      <c r="AO993" s="5">
        <v>984</v>
      </c>
      <c r="AP993" s="77" t="s">
        <v>849</v>
      </c>
      <c r="AQ993" s="14" t="s">
        <v>188</v>
      </c>
      <c r="AR993" s="15" t="s">
        <v>79</v>
      </c>
      <c r="AS993" s="15" t="s">
        <v>132</v>
      </c>
      <c r="AT993" s="16" t="s">
        <v>79</v>
      </c>
      <c r="AU993" s="15" t="s">
        <v>90</v>
      </c>
      <c r="AV993" s="17" t="s">
        <v>79</v>
      </c>
      <c r="AW993" s="17">
        <v>24</v>
      </c>
      <c r="AX993" s="17">
        <v>35</v>
      </c>
      <c r="AY993" s="4">
        <v>160</v>
      </c>
      <c r="AZ993" s="4">
        <v>60</v>
      </c>
      <c r="BA993" s="5">
        <v>2</v>
      </c>
      <c r="BB993" s="5" t="s">
        <v>79</v>
      </c>
      <c r="BC993" s="5" t="s">
        <v>79</v>
      </c>
      <c r="BD993" s="5" t="s">
        <v>376</v>
      </c>
      <c r="BE993" s="5" t="s">
        <v>192</v>
      </c>
      <c r="BF993" s="5" t="s">
        <v>79</v>
      </c>
      <c r="BG993" s="5" t="b">
        <v>0</v>
      </c>
    </row>
    <row r="994" spans="41:59" ht="12.75">
      <c r="AO994" s="5">
        <v>985</v>
      </c>
      <c r="AP994" s="77" t="s">
        <v>850</v>
      </c>
      <c r="AQ994" s="14" t="s">
        <v>188</v>
      </c>
      <c r="AR994" s="15" t="s">
        <v>104</v>
      </c>
      <c r="AS994" s="15" t="s">
        <v>79</v>
      </c>
      <c r="AT994" s="16" t="s">
        <v>79</v>
      </c>
      <c r="AU994" s="15" t="s">
        <v>90</v>
      </c>
      <c r="AV994" s="17" t="s">
        <v>79</v>
      </c>
      <c r="AW994" s="17">
        <v>240</v>
      </c>
      <c r="AX994" s="17">
        <v>35</v>
      </c>
      <c r="AY994" s="4">
        <v>160</v>
      </c>
      <c r="AZ994" s="4">
        <v>60</v>
      </c>
      <c r="BA994" s="5" t="s">
        <v>79</v>
      </c>
      <c r="BB994" s="5" t="s">
        <v>79</v>
      </c>
      <c r="BC994" s="5" t="s">
        <v>79</v>
      </c>
      <c r="BD994" s="5" t="s">
        <v>376</v>
      </c>
      <c r="BE994" s="5" t="s">
        <v>851</v>
      </c>
      <c r="BF994" s="5" t="s">
        <v>79</v>
      </c>
      <c r="BG994" s="5" t="b">
        <v>0</v>
      </c>
    </row>
    <row r="995" spans="41:59" ht="12.75">
      <c r="AO995" s="5">
        <v>986</v>
      </c>
      <c r="AP995" s="77" t="s">
        <v>852</v>
      </c>
      <c r="AQ995" s="14" t="s">
        <v>188</v>
      </c>
      <c r="AR995" s="15" t="s">
        <v>109</v>
      </c>
      <c r="AS995" s="15" t="s">
        <v>79</v>
      </c>
      <c r="AT995" s="16" t="s">
        <v>79</v>
      </c>
      <c r="AU995" s="15" t="s">
        <v>90</v>
      </c>
      <c r="AV995" s="17" t="s">
        <v>79</v>
      </c>
      <c r="AW995" s="17">
        <v>120</v>
      </c>
      <c r="AX995" s="17">
        <v>35</v>
      </c>
      <c r="AY995" s="4">
        <v>160</v>
      </c>
      <c r="AZ995" s="4">
        <v>60</v>
      </c>
      <c r="BA995" s="5" t="s">
        <v>79</v>
      </c>
      <c r="BB995" s="5" t="s">
        <v>79</v>
      </c>
      <c r="BC995" s="5" t="s">
        <v>79</v>
      </c>
      <c r="BD995" s="5" t="s">
        <v>376</v>
      </c>
      <c r="BE995" s="5" t="s">
        <v>194</v>
      </c>
      <c r="BF995" s="5" t="s">
        <v>79</v>
      </c>
      <c r="BG995" s="5" t="b">
        <v>0</v>
      </c>
    </row>
    <row r="996" spans="41:59" ht="12.75">
      <c r="AO996" s="5">
        <v>987</v>
      </c>
      <c r="AP996" s="77" t="s">
        <v>853</v>
      </c>
      <c r="AQ996" s="14" t="s">
        <v>188</v>
      </c>
      <c r="AR996" s="15" t="s">
        <v>79</v>
      </c>
      <c r="AS996" s="15" t="s">
        <v>79</v>
      </c>
      <c r="AT996" s="16" t="s">
        <v>79</v>
      </c>
      <c r="AU996" s="15" t="s">
        <v>90</v>
      </c>
      <c r="AV996" s="17" t="s">
        <v>79</v>
      </c>
      <c r="AW996" s="17">
        <v>24</v>
      </c>
      <c r="AX996" s="17">
        <v>35</v>
      </c>
      <c r="AY996" s="4">
        <v>160</v>
      </c>
      <c r="AZ996" s="4">
        <v>60</v>
      </c>
      <c r="BA996" s="5" t="s">
        <v>79</v>
      </c>
      <c r="BB996" s="5" t="s">
        <v>79</v>
      </c>
      <c r="BC996" s="5" t="s">
        <v>79</v>
      </c>
      <c r="BD996" s="5" t="s">
        <v>376</v>
      </c>
      <c r="BE996" s="5" t="s">
        <v>188</v>
      </c>
      <c r="BF996" s="5" t="s">
        <v>79</v>
      </c>
      <c r="BG996" s="5" t="b">
        <v>0</v>
      </c>
    </row>
    <row r="997" spans="41:59" ht="12.75">
      <c r="AO997" s="5">
        <v>988</v>
      </c>
      <c r="AP997" s="77" t="s">
        <v>854</v>
      </c>
      <c r="AQ997" s="14" t="s">
        <v>188</v>
      </c>
      <c r="AR997" s="15" t="s">
        <v>129</v>
      </c>
      <c r="AS997" s="15" t="s">
        <v>79</v>
      </c>
      <c r="AT997" s="16" t="s">
        <v>79</v>
      </c>
      <c r="AU997" s="15" t="s">
        <v>90</v>
      </c>
      <c r="AV997" s="17" t="s">
        <v>79</v>
      </c>
      <c r="AW997" s="17">
        <v>220</v>
      </c>
      <c r="AX997" s="17">
        <v>35</v>
      </c>
      <c r="AY997" s="4">
        <v>160</v>
      </c>
      <c r="AZ997" s="4">
        <v>60</v>
      </c>
      <c r="BA997" s="5" t="s">
        <v>79</v>
      </c>
      <c r="BB997" s="5" t="s">
        <v>79</v>
      </c>
      <c r="BC997" s="5" t="s">
        <v>79</v>
      </c>
      <c r="BD997" s="5" t="s">
        <v>376</v>
      </c>
      <c r="BE997" s="5" t="s">
        <v>837</v>
      </c>
      <c r="BF997" s="5" t="s">
        <v>79</v>
      </c>
      <c r="BG997" s="5" t="b">
        <v>0</v>
      </c>
    </row>
    <row r="998" spans="41:59" ht="12.75">
      <c r="AO998" s="5">
        <v>989</v>
      </c>
      <c r="AP998" s="77" t="s">
        <v>855</v>
      </c>
      <c r="AQ998" s="14" t="s">
        <v>188</v>
      </c>
      <c r="AR998" s="15" t="s">
        <v>79</v>
      </c>
      <c r="AS998" s="15" t="s">
        <v>132</v>
      </c>
      <c r="AT998" s="16" t="s">
        <v>79</v>
      </c>
      <c r="AU998" s="15" t="s">
        <v>90</v>
      </c>
      <c r="AV998" s="17" t="s">
        <v>79</v>
      </c>
      <c r="AW998" s="17">
        <v>24</v>
      </c>
      <c r="AX998" s="17">
        <v>35</v>
      </c>
      <c r="AY998" s="4">
        <v>160</v>
      </c>
      <c r="AZ998" s="4">
        <v>60</v>
      </c>
      <c r="BA998" s="5">
        <v>2</v>
      </c>
      <c r="BB998" s="5" t="s">
        <v>79</v>
      </c>
      <c r="BC998" s="5" t="s">
        <v>79</v>
      </c>
      <c r="BD998" s="5" t="s">
        <v>376</v>
      </c>
      <c r="BE998" s="5" t="s">
        <v>192</v>
      </c>
      <c r="BF998" s="5" t="s">
        <v>79</v>
      </c>
      <c r="BG998" s="5" t="b">
        <v>0</v>
      </c>
    </row>
    <row r="999" spans="41:59" ht="12.75">
      <c r="AO999" s="5">
        <v>990</v>
      </c>
      <c r="AP999" s="77" t="s">
        <v>856</v>
      </c>
      <c r="AQ999" s="14" t="s">
        <v>188</v>
      </c>
      <c r="AR999" s="15" t="s">
        <v>109</v>
      </c>
      <c r="AS999" s="15" t="s">
        <v>132</v>
      </c>
      <c r="AT999" s="16" t="s">
        <v>79</v>
      </c>
      <c r="AU999" s="15" t="s">
        <v>90</v>
      </c>
      <c r="AV999" s="17" t="s">
        <v>79</v>
      </c>
      <c r="AW999" s="17">
        <v>120</v>
      </c>
      <c r="AX999" s="17">
        <v>35</v>
      </c>
      <c r="AY999" s="4">
        <v>160</v>
      </c>
      <c r="AZ999" s="4">
        <v>60</v>
      </c>
      <c r="BA999" s="5">
        <v>2</v>
      </c>
      <c r="BB999" s="5" t="s">
        <v>79</v>
      </c>
      <c r="BC999" s="5" t="s">
        <v>79</v>
      </c>
      <c r="BD999" s="5" t="s">
        <v>376</v>
      </c>
      <c r="BE999" s="5" t="s">
        <v>192</v>
      </c>
      <c r="BF999" s="5" t="s">
        <v>79</v>
      </c>
      <c r="BG999" s="5" t="b">
        <v>0</v>
      </c>
    </row>
    <row r="1000" spans="41:59" ht="12.75">
      <c r="AO1000" s="5">
        <v>991</v>
      </c>
      <c r="AP1000" s="77" t="s">
        <v>857</v>
      </c>
      <c r="AQ1000" s="14" t="s">
        <v>188</v>
      </c>
      <c r="AR1000" s="15" t="s">
        <v>104</v>
      </c>
      <c r="AS1000" s="15" t="s">
        <v>132</v>
      </c>
      <c r="AT1000" s="16" t="s">
        <v>79</v>
      </c>
      <c r="AU1000" s="15" t="s">
        <v>90</v>
      </c>
      <c r="AV1000" s="17" t="s">
        <v>79</v>
      </c>
      <c r="AW1000" s="17">
        <v>240</v>
      </c>
      <c r="AX1000" s="17">
        <v>35</v>
      </c>
      <c r="AY1000" s="4">
        <v>160</v>
      </c>
      <c r="AZ1000" s="4">
        <v>60</v>
      </c>
      <c r="BA1000" s="5">
        <v>2</v>
      </c>
      <c r="BB1000" s="5" t="s">
        <v>79</v>
      </c>
      <c r="BC1000" s="5" t="s">
        <v>79</v>
      </c>
      <c r="BD1000" s="5" t="s">
        <v>376</v>
      </c>
      <c r="BE1000" s="5" t="s">
        <v>94</v>
      </c>
      <c r="BF1000" s="5" t="s">
        <v>79</v>
      </c>
      <c r="BG1000" s="5" t="b">
        <v>0</v>
      </c>
    </row>
    <row r="1001" spans="41:59" ht="12.75">
      <c r="AO1001" s="5">
        <v>992</v>
      </c>
      <c r="AP1001" s="77" t="s">
        <v>858</v>
      </c>
      <c r="AQ1001" s="14" t="s">
        <v>188</v>
      </c>
      <c r="AR1001" s="15" t="s">
        <v>129</v>
      </c>
      <c r="AS1001" s="15" t="s">
        <v>132</v>
      </c>
      <c r="AT1001" s="16" t="s">
        <v>79</v>
      </c>
      <c r="AU1001" s="15" t="s">
        <v>90</v>
      </c>
      <c r="AV1001" s="17" t="s">
        <v>79</v>
      </c>
      <c r="AW1001" s="17">
        <v>220</v>
      </c>
      <c r="AX1001" s="17">
        <v>35</v>
      </c>
      <c r="AY1001" s="4">
        <v>160</v>
      </c>
      <c r="AZ1001" s="4">
        <v>60</v>
      </c>
      <c r="BA1001" s="5">
        <v>2</v>
      </c>
      <c r="BB1001" s="5" t="s">
        <v>79</v>
      </c>
      <c r="BC1001" s="5" t="s">
        <v>79</v>
      </c>
      <c r="BD1001" s="5" t="s">
        <v>376</v>
      </c>
      <c r="BE1001" s="5" t="s">
        <v>94</v>
      </c>
      <c r="BF1001" s="5" t="s">
        <v>79</v>
      </c>
      <c r="BG1001" s="5" t="b">
        <v>0</v>
      </c>
    </row>
    <row r="1002" spans="41:59" ht="12.75">
      <c r="AO1002" s="5">
        <v>993</v>
      </c>
      <c r="AP1002" s="77" t="s">
        <v>859</v>
      </c>
      <c r="AQ1002" s="14" t="s">
        <v>188</v>
      </c>
      <c r="AR1002" s="15" t="s">
        <v>109</v>
      </c>
      <c r="AS1002" s="15" t="s">
        <v>79</v>
      </c>
      <c r="AT1002" s="16" t="s">
        <v>79</v>
      </c>
      <c r="AU1002" s="15" t="s">
        <v>90</v>
      </c>
      <c r="AV1002" s="17" t="s">
        <v>79</v>
      </c>
      <c r="AW1002" s="17">
        <v>120</v>
      </c>
      <c r="AX1002" s="17">
        <v>35</v>
      </c>
      <c r="AY1002" s="4">
        <v>160</v>
      </c>
      <c r="AZ1002" s="4">
        <v>60</v>
      </c>
      <c r="BA1002" s="5" t="s">
        <v>79</v>
      </c>
      <c r="BB1002" s="5" t="s">
        <v>79</v>
      </c>
      <c r="BC1002" s="5" t="s">
        <v>79</v>
      </c>
      <c r="BD1002" s="5" t="s">
        <v>376</v>
      </c>
      <c r="BE1002" s="5" t="s">
        <v>194</v>
      </c>
      <c r="BF1002" s="5" t="s">
        <v>79</v>
      </c>
      <c r="BG1002" s="5" t="b">
        <v>0</v>
      </c>
    </row>
    <row r="1003" spans="41:59" ht="12.75">
      <c r="AO1003" s="5">
        <v>994</v>
      </c>
      <c r="AP1003" s="77" t="s">
        <v>860</v>
      </c>
      <c r="AQ1003" s="14" t="s">
        <v>188</v>
      </c>
      <c r="AR1003" s="15" t="s">
        <v>109</v>
      </c>
      <c r="AS1003" s="15" t="s">
        <v>132</v>
      </c>
      <c r="AT1003" s="16" t="s">
        <v>79</v>
      </c>
      <c r="AU1003" s="15" t="s">
        <v>90</v>
      </c>
      <c r="AV1003" s="17" t="s">
        <v>79</v>
      </c>
      <c r="AW1003" s="17">
        <v>120</v>
      </c>
      <c r="AX1003" s="17">
        <v>35</v>
      </c>
      <c r="AY1003" s="4">
        <v>160</v>
      </c>
      <c r="AZ1003" s="4">
        <v>60</v>
      </c>
      <c r="BA1003" s="5">
        <v>2</v>
      </c>
      <c r="BB1003" s="5" t="s">
        <v>79</v>
      </c>
      <c r="BC1003" s="5" t="s">
        <v>79</v>
      </c>
      <c r="BD1003" s="5" t="s">
        <v>376</v>
      </c>
      <c r="BE1003" s="5" t="s">
        <v>192</v>
      </c>
      <c r="BF1003" s="5" t="s">
        <v>79</v>
      </c>
      <c r="BG1003" s="5" t="b">
        <v>0</v>
      </c>
    </row>
    <row r="1004" spans="41:59" ht="12.75">
      <c r="AO1004" s="5">
        <v>995</v>
      </c>
      <c r="AP1004" s="77" t="s">
        <v>861</v>
      </c>
      <c r="AQ1004" s="14" t="s">
        <v>188</v>
      </c>
      <c r="AR1004" s="15" t="s">
        <v>104</v>
      </c>
      <c r="AS1004" s="15" t="s">
        <v>79</v>
      </c>
      <c r="AT1004" s="16" t="s">
        <v>79</v>
      </c>
      <c r="AU1004" s="15" t="s">
        <v>147</v>
      </c>
      <c r="AV1004" s="17" t="s">
        <v>79</v>
      </c>
      <c r="AW1004" s="17">
        <v>240</v>
      </c>
      <c r="AX1004" s="17">
        <v>35</v>
      </c>
      <c r="AY1004" s="4">
        <v>90</v>
      </c>
      <c r="AZ1004" s="4">
        <v>30</v>
      </c>
      <c r="BA1004" s="5" t="s">
        <v>79</v>
      </c>
      <c r="BB1004" s="5" t="s">
        <v>79</v>
      </c>
      <c r="BC1004" s="5" t="s">
        <v>79</v>
      </c>
      <c r="BD1004" s="5" t="s">
        <v>376</v>
      </c>
      <c r="BE1004" s="5" t="s">
        <v>94</v>
      </c>
      <c r="BF1004" s="5" t="s">
        <v>79</v>
      </c>
      <c r="BG1004" s="5" t="b">
        <v>0</v>
      </c>
    </row>
    <row r="1005" spans="41:59" ht="12.75">
      <c r="AO1005" s="5">
        <v>996</v>
      </c>
      <c r="AP1005" s="77" t="s">
        <v>862</v>
      </c>
      <c r="AQ1005" s="14" t="s">
        <v>188</v>
      </c>
      <c r="AR1005" s="15" t="s">
        <v>109</v>
      </c>
      <c r="AS1005" s="15" t="s">
        <v>132</v>
      </c>
      <c r="AT1005" s="16" t="s">
        <v>79</v>
      </c>
      <c r="AU1005" s="15" t="s">
        <v>147</v>
      </c>
      <c r="AV1005" s="17" t="s">
        <v>79</v>
      </c>
      <c r="AW1005" s="17">
        <v>120</v>
      </c>
      <c r="AX1005" s="17">
        <v>35</v>
      </c>
      <c r="AY1005" s="4">
        <v>90</v>
      </c>
      <c r="AZ1005" s="4">
        <v>30</v>
      </c>
      <c r="BA1005" s="5">
        <v>2</v>
      </c>
      <c r="BB1005" s="5" t="s">
        <v>79</v>
      </c>
      <c r="BC1005" s="5" t="s">
        <v>79</v>
      </c>
      <c r="BD1005" s="5" t="s">
        <v>376</v>
      </c>
      <c r="BE1005" s="5" t="s">
        <v>226</v>
      </c>
      <c r="BF1005" s="5" t="s">
        <v>79</v>
      </c>
      <c r="BG1005" s="5" t="b">
        <v>0</v>
      </c>
    </row>
    <row r="1006" spans="41:59" ht="12.75">
      <c r="AO1006" s="5">
        <v>997</v>
      </c>
      <c r="AP1006" s="77" t="s">
        <v>863</v>
      </c>
      <c r="AQ1006" s="14" t="s">
        <v>188</v>
      </c>
      <c r="AR1006" s="15" t="s">
        <v>109</v>
      </c>
      <c r="AS1006" s="15" t="s">
        <v>79</v>
      </c>
      <c r="AT1006" s="16" t="s">
        <v>79</v>
      </c>
      <c r="AU1006" s="15" t="s">
        <v>147</v>
      </c>
      <c r="AV1006" s="17" t="s">
        <v>79</v>
      </c>
      <c r="AW1006" s="17">
        <v>120</v>
      </c>
      <c r="AX1006" s="17">
        <v>35</v>
      </c>
      <c r="AY1006" s="4">
        <v>90</v>
      </c>
      <c r="AZ1006" s="4">
        <v>30</v>
      </c>
      <c r="BA1006" s="5" t="s">
        <v>79</v>
      </c>
      <c r="BB1006" s="5" t="s">
        <v>79</v>
      </c>
      <c r="BC1006" s="5" t="s">
        <v>79</v>
      </c>
      <c r="BD1006" s="5" t="s">
        <v>376</v>
      </c>
      <c r="BE1006" s="5" t="s">
        <v>224</v>
      </c>
      <c r="BF1006" s="5" t="s">
        <v>79</v>
      </c>
      <c r="BG1006" s="5" t="b">
        <v>0</v>
      </c>
    </row>
    <row r="1007" spans="41:59" ht="12.75">
      <c r="AO1007" s="5">
        <v>998</v>
      </c>
      <c r="AP1007" s="77" t="s">
        <v>864</v>
      </c>
      <c r="AQ1007" s="14" t="s">
        <v>188</v>
      </c>
      <c r="AR1007" s="15" t="s">
        <v>79</v>
      </c>
      <c r="AS1007" s="15" t="s">
        <v>79</v>
      </c>
      <c r="AT1007" s="16" t="s">
        <v>79</v>
      </c>
      <c r="AU1007" s="15" t="s">
        <v>147</v>
      </c>
      <c r="AV1007" s="17" t="s">
        <v>79</v>
      </c>
      <c r="AW1007" s="17">
        <v>24</v>
      </c>
      <c r="AX1007" s="17">
        <v>35</v>
      </c>
      <c r="AY1007" s="4">
        <v>90</v>
      </c>
      <c r="AZ1007" s="4">
        <v>30</v>
      </c>
      <c r="BA1007" s="5" t="s">
        <v>79</v>
      </c>
      <c r="BB1007" s="5" t="s">
        <v>79</v>
      </c>
      <c r="BC1007" s="5" t="s">
        <v>79</v>
      </c>
      <c r="BD1007" s="5" t="s">
        <v>376</v>
      </c>
      <c r="BE1007" s="5" t="s">
        <v>94</v>
      </c>
      <c r="BF1007" s="5" t="s">
        <v>79</v>
      </c>
      <c r="BG1007" s="5" t="b">
        <v>0</v>
      </c>
    </row>
    <row r="1008" spans="41:59" ht="12.75">
      <c r="AO1008" s="5">
        <v>999</v>
      </c>
      <c r="AP1008" s="77" t="s">
        <v>865</v>
      </c>
      <c r="AQ1008" s="14" t="s">
        <v>188</v>
      </c>
      <c r="AR1008" s="15" t="s">
        <v>79</v>
      </c>
      <c r="AS1008" s="15" t="s">
        <v>79</v>
      </c>
      <c r="AT1008" s="16" t="s">
        <v>79</v>
      </c>
      <c r="AU1008" s="15" t="s">
        <v>90</v>
      </c>
      <c r="AV1008" s="17" t="s">
        <v>79</v>
      </c>
      <c r="AW1008" s="17">
        <v>24</v>
      </c>
      <c r="AX1008" s="17">
        <v>35</v>
      </c>
      <c r="AY1008" s="4">
        <v>160</v>
      </c>
      <c r="AZ1008" s="4">
        <v>60</v>
      </c>
      <c r="BA1008" s="5" t="s">
        <v>79</v>
      </c>
      <c r="BB1008" s="5" t="s">
        <v>79</v>
      </c>
      <c r="BC1008" s="5" t="s">
        <v>79</v>
      </c>
      <c r="BD1008" s="5" t="s">
        <v>376</v>
      </c>
      <c r="BE1008" s="5" t="s">
        <v>194</v>
      </c>
      <c r="BF1008" s="5" t="s">
        <v>79</v>
      </c>
      <c r="BG1008" s="5" t="b">
        <v>0</v>
      </c>
    </row>
    <row r="1009" spans="41:59" ht="12.75">
      <c r="AO1009" s="5">
        <v>1000</v>
      </c>
      <c r="AP1009" s="77" t="s">
        <v>866</v>
      </c>
      <c r="AQ1009" s="14" t="s">
        <v>188</v>
      </c>
      <c r="AR1009" s="15" t="s">
        <v>79</v>
      </c>
      <c r="AS1009" s="15" t="s">
        <v>132</v>
      </c>
      <c r="AT1009" s="16" t="s">
        <v>79</v>
      </c>
      <c r="AU1009" s="15" t="s">
        <v>90</v>
      </c>
      <c r="AV1009" s="17" t="s">
        <v>79</v>
      </c>
      <c r="AW1009" s="17">
        <v>24</v>
      </c>
      <c r="AX1009" s="17">
        <v>35</v>
      </c>
      <c r="AY1009" s="4">
        <v>160</v>
      </c>
      <c r="AZ1009" s="4">
        <v>60</v>
      </c>
      <c r="BA1009" s="5">
        <v>2</v>
      </c>
      <c r="BB1009" s="5" t="s">
        <v>79</v>
      </c>
      <c r="BC1009" s="5" t="s">
        <v>79</v>
      </c>
      <c r="BD1009" s="5" t="s">
        <v>376</v>
      </c>
      <c r="BE1009" s="5" t="s">
        <v>192</v>
      </c>
      <c r="BF1009" s="5" t="s">
        <v>79</v>
      </c>
      <c r="BG1009" s="5" t="b">
        <v>0</v>
      </c>
    </row>
    <row r="1010" spans="41:59" ht="12.75">
      <c r="AO1010" s="5">
        <v>1001</v>
      </c>
      <c r="AP1010" s="77" t="s">
        <v>867</v>
      </c>
      <c r="AQ1010" s="14" t="s">
        <v>188</v>
      </c>
      <c r="AR1010" s="15" t="s">
        <v>109</v>
      </c>
      <c r="AS1010" s="15" t="s">
        <v>79</v>
      </c>
      <c r="AT1010" s="16" t="s">
        <v>868</v>
      </c>
      <c r="AU1010" s="15" t="s">
        <v>90</v>
      </c>
      <c r="AV1010" s="17" t="s">
        <v>79</v>
      </c>
      <c r="AW1010" s="17">
        <v>120</v>
      </c>
      <c r="AX1010" s="17">
        <v>35</v>
      </c>
      <c r="AY1010" s="4">
        <v>160</v>
      </c>
      <c r="AZ1010" s="4">
        <v>60</v>
      </c>
      <c r="BA1010" s="5" t="s">
        <v>79</v>
      </c>
      <c r="BB1010" s="5" t="s">
        <v>79</v>
      </c>
      <c r="BC1010" s="5" t="s">
        <v>79</v>
      </c>
      <c r="BD1010" s="5" t="s">
        <v>376</v>
      </c>
      <c r="BE1010" s="5" t="s">
        <v>94</v>
      </c>
      <c r="BF1010" s="5" t="s">
        <v>869</v>
      </c>
      <c r="BG1010" s="5" t="b">
        <v>0</v>
      </c>
    </row>
    <row r="1011" spans="41:59" ht="12.75">
      <c r="AO1011" s="5">
        <v>1002</v>
      </c>
      <c r="AP1011" s="77" t="s">
        <v>870</v>
      </c>
      <c r="AQ1011" s="14" t="s">
        <v>188</v>
      </c>
      <c r="AR1011" s="15" t="s">
        <v>104</v>
      </c>
      <c r="AS1011" s="15" t="s">
        <v>79</v>
      </c>
      <c r="AT1011" s="16" t="s">
        <v>79</v>
      </c>
      <c r="AU1011" s="15" t="s">
        <v>90</v>
      </c>
      <c r="AV1011" s="17" t="s">
        <v>79</v>
      </c>
      <c r="AW1011" s="17">
        <v>240</v>
      </c>
      <c r="AX1011" s="17">
        <v>35</v>
      </c>
      <c r="AY1011" s="4">
        <v>160</v>
      </c>
      <c r="AZ1011" s="4">
        <v>60</v>
      </c>
      <c r="BA1011" s="5" t="s">
        <v>79</v>
      </c>
      <c r="BB1011" s="5" t="s">
        <v>79</v>
      </c>
      <c r="BC1011" s="5" t="s">
        <v>79</v>
      </c>
      <c r="BD1011" s="5" t="s">
        <v>376</v>
      </c>
      <c r="BE1011" s="5" t="s">
        <v>94</v>
      </c>
      <c r="BF1011" s="5" t="s">
        <v>79</v>
      </c>
      <c r="BG1011" s="5" t="b">
        <v>0</v>
      </c>
    </row>
    <row r="1012" spans="41:59" ht="12.75">
      <c r="AO1012" s="5">
        <v>1003</v>
      </c>
      <c r="AP1012" s="77" t="s">
        <v>871</v>
      </c>
      <c r="AQ1012" s="14" t="s">
        <v>188</v>
      </c>
      <c r="AR1012" s="15" t="s">
        <v>104</v>
      </c>
      <c r="AS1012" s="15" t="s">
        <v>79</v>
      </c>
      <c r="AT1012" s="16" t="s">
        <v>79</v>
      </c>
      <c r="AU1012" s="15" t="s">
        <v>90</v>
      </c>
      <c r="AV1012" s="17" t="s">
        <v>79</v>
      </c>
      <c r="AW1012" s="17">
        <v>240</v>
      </c>
      <c r="AX1012" s="17">
        <v>35</v>
      </c>
      <c r="AY1012" s="4">
        <v>160</v>
      </c>
      <c r="AZ1012" s="4">
        <v>60</v>
      </c>
      <c r="BA1012" s="5" t="s">
        <v>79</v>
      </c>
      <c r="BB1012" s="5" t="s">
        <v>79</v>
      </c>
      <c r="BC1012" s="5" t="s">
        <v>79</v>
      </c>
      <c r="BD1012" s="5" t="s">
        <v>376</v>
      </c>
      <c r="BE1012" s="5" t="s">
        <v>851</v>
      </c>
      <c r="BF1012" s="5" t="s">
        <v>79</v>
      </c>
      <c r="BG1012" s="5" t="b">
        <v>0</v>
      </c>
    </row>
    <row r="1013" spans="41:59" ht="12.75">
      <c r="AO1013" s="5">
        <v>1004</v>
      </c>
      <c r="AP1013" s="77" t="s">
        <v>872</v>
      </c>
      <c r="AQ1013" s="14" t="s">
        <v>188</v>
      </c>
      <c r="AR1013" s="15" t="s">
        <v>109</v>
      </c>
      <c r="AS1013" s="15" t="s">
        <v>79</v>
      </c>
      <c r="AT1013" s="16" t="s">
        <v>79</v>
      </c>
      <c r="AU1013" s="15" t="s">
        <v>147</v>
      </c>
      <c r="AV1013" s="17" t="s">
        <v>79</v>
      </c>
      <c r="AW1013" s="17">
        <v>120</v>
      </c>
      <c r="AX1013" s="17">
        <v>35</v>
      </c>
      <c r="AY1013" s="4">
        <v>90</v>
      </c>
      <c r="AZ1013" s="4">
        <v>35</v>
      </c>
      <c r="BA1013" s="5" t="s">
        <v>79</v>
      </c>
      <c r="BB1013" s="5" t="s">
        <v>79</v>
      </c>
      <c r="BC1013" s="5" t="s">
        <v>79</v>
      </c>
      <c r="BD1013" s="5" t="s">
        <v>376</v>
      </c>
      <c r="BE1013" s="5" t="s">
        <v>224</v>
      </c>
      <c r="BF1013" s="5" t="s">
        <v>79</v>
      </c>
      <c r="BG1013" s="5" t="b">
        <v>0</v>
      </c>
    </row>
    <row r="1014" spans="41:59" ht="12.75">
      <c r="AO1014" s="5">
        <v>1005</v>
      </c>
      <c r="AP1014" s="77" t="s">
        <v>873</v>
      </c>
      <c r="AQ1014" s="14" t="s">
        <v>188</v>
      </c>
      <c r="AR1014" s="15" t="s">
        <v>79</v>
      </c>
      <c r="AS1014" s="15" t="s">
        <v>79</v>
      </c>
      <c r="AT1014" s="16" t="s">
        <v>79</v>
      </c>
      <c r="AU1014" s="15" t="s">
        <v>147</v>
      </c>
      <c r="AV1014" s="17" t="s">
        <v>79</v>
      </c>
      <c r="AW1014" s="17">
        <v>24</v>
      </c>
      <c r="AX1014" s="17">
        <v>35</v>
      </c>
      <c r="AY1014" s="4">
        <v>90</v>
      </c>
      <c r="AZ1014" s="4">
        <v>35</v>
      </c>
      <c r="BA1014" s="5" t="s">
        <v>79</v>
      </c>
      <c r="BB1014" s="5" t="s">
        <v>79</v>
      </c>
      <c r="BC1014" s="5" t="s">
        <v>79</v>
      </c>
      <c r="BD1014" s="5" t="s">
        <v>376</v>
      </c>
      <c r="BE1014" s="5" t="s">
        <v>94</v>
      </c>
      <c r="BF1014" s="5" t="s">
        <v>79</v>
      </c>
      <c r="BG1014" s="5" t="b">
        <v>0</v>
      </c>
    </row>
    <row r="1015" spans="41:59" ht="12.75">
      <c r="AO1015" s="5">
        <v>1006</v>
      </c>
      <c r="AP1015" s="77" t="s">
        <v>874</v>
      </c>
      <c r="AQ1015" s="14" t="s">
        <v>188</v>
      </c>
      <c r="AR1015" s="15" t="s">
        <v>79</v>
      </c>
      <c r="AS1015" s="15" t="s">
        <v>79</v>
      </c>
      <c r="AT1015" s="16" t="s">
        <v>79</v>
      </c>
      <c r="AU1015" s="15" t="s">
        <v>90</v>
      </c>
      <c r="AV1015" s="17" t="s">
        <v>79</v>
      </c>
      <c r="AW1015" s="17">
        <v>24</v>
      </c>
      <c r="AX1015" s="17">
        <v>35</v>
      </c>
      <c r="AY1015" s="4">
        <v>160</v>
      </c>
      <c r="AZ1015" s="4">
        <v>60</v>
      </c>
      <c r="BA1015" s="5" t="s">
        <v>79</v>
      </c>
      <c r="BB1015" s="5" t="s">
        <v>79</v>
      </c>
      <c r="BC1015" s="5" t="s">
        <v>79</v>
      </c>
      <c r="BD1015" s="5" t="s">
        <v>376</v>
      </c>
      <c r="BE1015" s="5" t="s">
        <v>194</v>
      </c>
      <c r="BF1015" s="5" t="s">
        <v>79</v>
      </c>
      <c r="BG1015" s="5" t="b">
        <v>0</v>
      </c>
    </row>
    <row r="1016" spans="41:59" ht="12.75">
      <c r="AO1016" s="5">
        <v>1007</v>
      </c>
      <c r="AP1016" s="77" t="s">
        <v>875</v>
      </c>
      <c r="AQ1016" s="14" t="s">
        <v>188</v>
      </c>
      <c r="AR1016" s="15" t="s">
        <v>104</v>
      </c>
      <c r="AS1016" s="15" t="s">
        <v>132</v>
      </c>
      <c r="AT1016" s="16" t="s">
        <v>79</v>
      </c>
      <c r="AU1016" s="15" t="s">
        <v>90</v>
      </c>
      <c r="AV1016" s="17" t="s">
        <v>79</v>
      </c>
      <c r="AW1016" s="17">
        <v>240</v>
      </c>
      <c r="AX1016" s="17">
        <v>35</v>
      </c>
      <c r="AY1016" s="4">
        <v>160</v>
      </c>
      <c r="AZ1016" s="4">
        <v>60</v>
      </c>
      <c r="BA1016" s="5">
        <v>2</v>
      </c>
      <c r="BB1016" s="5" t="s">
        <v>79</v>
      </c>
      <c r="BC1016" s="5" t="s">
        <v>79</v>
      </c>
      <c r="BD1016" s="5" t="s">
        <v>376</v>
      </c>
      <c r="BE1016" s="5" t="s">
        <v>94</v>
      </c>
      <c r="BF1016" s="5" t="s">
        <v>79</v>
      </c>
      <c r="BG1016" s="5" t="b">
        <v>0</v>
      </c>
    </row>
    <row r="1017" spans="41:59" ht="12.75">
      <c r="AO1017" s="5">
        <v>1008</v>
      </c>
      <c r="AP1017" s="77" t="s">
        <v>876</v>
      </c>
      <c r="AQ1017" s="14" t="s">
        <v>188</v>
      </c>
      <c r="AR1017" s="15" t="s">
        <v>109</v>
      </c>
      <c r="AS1017" s="15" t="s">
        <v>79</v>
      </c>
      <c r="AT1017" s="16" t="s">
        <v>79</v>
      </c>
      <c r="AU1017" s="15" t="s">
        <v>90</v>
      </c>
      <c r="AV1017" s="17" t="s">
        <v>79</v>
      </c>
      <c r="AW1017" s="17">
        <v>120</v>
      </c>
      <c r="AX1017" s="17">
        <v>35</v>
      </c>
      <c r="AY1017" s="4">
        <v>160</v>
      </c>
      <c r="AZ1017" s="4">
        <v>60</v>
      </c>
      <c r="BA1017" s="5" t="s">
        <v>79</v>
      </c>
      <c r="BB1017" s="5" t="s">
        <v>79</v>
      </c>
      <c r="BC1017" s="5" t="s">
        <v>79</v>
      </c>
      <c r="BD1017" s="5" t="s">
        <v>376</v>
      </c>
      <c r="BE1017" s="5" t="s">
        <v>194</v>
      </c>
      <c r="BF1017" s="5" t="s">
        <v>79</v>
      </c>
      <c r="BG1017" s="5" t="b">
        <v>0</v>
      </c>
    </row>
    <row r="1018" spans="41:59" ht="12.75">
      <c r="AO1018" s="5">
        <v>1009</v>
      </c>
      <c r="AP1018" s="77" t="s">
        <v>877</v>
      </c>
      <c r="AQ1018" s="14" t="s">
        <v>188</v>
      </c>
      <c r="AR1018" s="15" t="s">
        <v>79</v>
      </c>
      <c r="AS1018" s="15" t="s">
        <v>79</v>
      </c>
      <c r="AT1018" s="16" t="s">
        <v>79</v>
      </c>
      <c r="AU1018" s="15" t="s">
        <v>147</v>
      </c>
      <c r="AV1018" s="17" t="s">
        <v>79</v>
      </c>
      <c r="AW1018" s="17">
        <v>24</v>
      </c>
      <c r="AX1018" s="17">
        <v>35</v>
      </c>
      <c r="AY1018" s="4">
        <v>90</v>
      </c>
      <c r="AZ1018" s="4">
        <v>35</v>
      </c>
      <c r="BA1018" s="5" t="s">
        <v>79</v>
      </c>
      <c r="BB1018" s="5" t="s">
        <v>79</v>
      </c>
      <c r="BC1018" s="5" t="s">
        <v>79</v>
      </c>
      <c r="BD1018" s="5" t="s">
        <v>376</v>
      </c>
      <c r="BE1018" s="5" t="s">
        <v>94</v>
      </c>
      <c r="BF1018" s="5" t="s">
        <v>79</v>
      </c>
      <c r="BG1018" s="5" t="b">
        <v>0</v>
      </c>
    </row>
    <row r="1019" spans="41:59" ht="12.75">
      <c r="AO1019" s="5">
        <v>1010</v>
      </c>
      <c r="AP1019" s="77" t="s">
        <v>878</v>
      </c>
      <c r="AQ1019" s="14" t="s">
        <v>188</v>
      </c>
      <c r="AR1019" s="15" t="s">
        <v>79</v>
      </c>
      <c r="AS1019" s="15" t="s">
        <v>79</v>
      </c>
      <c r="AT1019" s="16" t="s">
        <v>79</v>
      </c>
      <c r="AU1019" s="15" t="s">
        <v>147</v>
      </c>
      <c r="AV1019" s="17" t="s">
        <v>79</v>
      </c>
      <c r="AW1019" s="17">
        <v>24</v>
      </c>
      <c r="AX1019" s="17">
        <v>35</v>
      </c>
      <c r="AY1019" s="4">
        <v>90</v>
      </c>
      <c r="AZ1019" s="4">
        <v>35</v>
      </c>
      <c r="BA1019" s="5" t="s">
        <v>79</v>
      </c>
      <c r="BB1019" s="5" t="s">
        <v>79</v>
      </c>
      <c r="BC1019" s="5" t="s">
        <v>79</v>
      </c>
      <c r="BD1019" s="5" t="s">
        <v>376</v>
      </c>
      <c r="BE1019" s="5" t="s">
        <v>94</v>
      </c>
      <c r="BF1019" s="5" t="s">
        <v>79</v>
      </c>
      <c r="BG1019" s="5" t="b">
        <v>0</v>
      </c>
    </row>
    <row r="1020" spans="41:59" ht="12.75">
      <c r="AO1020" s="5">
        <v>1011</v>
      </c>
      <c r="AP1020" s="77" t="s">
        <v>879</v>
      </c>
      <c r="AQ1020" s="14" t="s">
        <v>188</v>
      </c>
      <c r="AR1020" s="15" t="s">
        <v>79</v>
      </c>
      <c r="AS1020" s="15" t="s">
        <v>132</v>
      </c>
      <c r="AT1020" s="16" t="s">
        <v>79</v>
      </c>
      <c r="AU1020" s="15" t="s">
        <v>90</v>
      </c>
      <c r="AV1020" s="17" t="s">
        <v>79</v>
      </c>
      <c r="AW1020" s="17">
        <v>24</v>
      </c>
      <c r="AX1020" s="17">
        <v>35</v>
      </c>
      <c r="AY1020" s="4">
        <v>160</v>
      </c>
      <c r="AZ1020" s="4">
        <v>60</v>
      </c>
      <c r="BA1020" s="5">
        <v>2</v>
      </c>
      <c r="BB1020" s="5" t="s">
        <v>79</v>
      </c>
      <c r="BC1020" s="5" t="s">
        <v>79</v>
      </c>
      <c r="BD1020" s="5" t="s">
        <v>376</v>
      </c>
      <c r="BE1020" s="5" t="s">
        <v>192</v>
      </c>
      <c r="BF1020" s="5" t="s">
        <v>79</v>
      </c>
      <c r="BG1020" s="5" t="b">
        <v>0</v>
      </c>
    </row>
    <row r="1021" spans="41:59" ht="12.75">
      <c r="AO1021" s="5">
        <v>1012</v>
      </c>
      <c r="AP1021" s="77" t="s">
        <v>880</v>
      </c>
      <c r="AQ1021" s="14" t="s">
        <v>188</v>
      </c>
      <c r="AR1021" s="15" t="s">
        <v>109</v>
      </c>
      <c r="AS1021" s="15" t="s">
        <v>132</v>
      </c>
      <c r="AT1021" s="16" t="s">
        <v>79</v>
      </c>
      <c r="AU1021" s="15" t="s">
        <v>90</v>
      </c>
      <c r="AV1021" s="17" t="s">
        <v>79</v>
      </c>
      <c r="AW1021" s="17">
        <v>120</v>
      </c>
      <c r="AX1021" s="17">
        <v>35</v>
      </c>
      <c r="AY1021" s="4">
        <v>160</v>
      </c>
      <c r="AZ1021" s="4">
        <v>60</v>
      </c>
      <c r="BA1021" s="5">
        <v>2</v>
      </c>
      <c r="BB1021" s="5" t="s">
        <v>79</v>
      </c>
      <c r="BC1021" s="5" t="s">
        <v>79</v>
      </c>
      <c r="BD1021" s="5" t="s">
        <v>376</v>
      </c>
      <c r="BE1021" s="5" t="s">
        <v>192</v>
      </c>
      <c r="BF1021" s="5" t="s">
        <v>79</v>
      </c>
      <c r="BG1021" s="5" t="b">
        <v>0</v>
      </c>
    </row>
    <row r="1022" spans="41:59" ht="12.75">
      <c r="AO1022" s="5">
        <v>1013</v>
      </c>
      <c r="AP1022" s="77" t="s">
        <v>881</v>
      </c>
      <c r="AQ1022" s="14" t="s">
        <v>188</v>
      </c>
      <c r="AR1022" s="15" t="s">
        <v>79</v>
      </c>
      <c r="AS1022" s="15" t="s">
        <v>79</v>
      </c>
      <c r="AT1022" s="16" t="s">
        <v>868</v>
      </c>
      <c r="AU1022" s="15" t="s">
        <v>90</v>
      </c>
      <c r="AV1022" s="17" t="s">
        <v>79</v>
      </c>
      <c r="AW1022" s="17">
        <v>24</v>
      </c>
      <c r="AX1022" s="17">
        <v>35</v>
      </c>
      <c r="AY1022" s="4">
        <v>160</v>
      </c>
      <c r="AZ1022" s="4">
        <v>60</v>
      </c>
      <c r="BA1022" s="5" t="s">
        <v>79</v>
      </c>
      <c r="BB1022" s="5" t="s">
        <v>79</v>
      </c>
      <c r="BC1022" s="5" t="s">
        <v>79</v>
      </c>
      <c r="BD1022" s="5" t="s">
        <v>376</v>
      </c>
      <c r="BE1022" s="5" t="s">
        <v>94</v>
      </c>
      <c r="BF1022" s="5" t="s">
        <v>869</v>
      </c>
      <c r="BG1022" s="5" t="b">
        <v>0</v>
      </c>
    </row>
    <row r="1023" spans="41:59" ht="12.75">
      <c r="AO1023" s="5">
        <v>1014</v>
      </c>
      <c r="AP1023" s="77" t="s">
        <v>882</v>
      </c>
      <c r="AQ1023" s="14" t="s">
        <v>188</v>
      </c>
      <c r="AR1023" s="15" t="s">
        <v>104</v>
      </c>
      <c r="AS1023" s="15" t="s">
        <v>79</v>
      </c>
      <c r="AT1023" s="16" t="s">
        <v>79</v>
      </c>
      <c r="AU1023" s="15" t="s">
        <v>90</v>
      </c>
      <c r="AV1023" s="17" t="s">
        <v>79</v>
      </c>
      <c r="AW1023" s="17">
        <v>240</v>
      </c>
      <c r="AX1023" s="17">
        <v>35</v>
      </c>
      <c r="AY1023" s="4">
        <v>160</v>
      </c>
      <c r="AZ1023" s="4">
        <v>60</v>
      </c>
      <c r="BA1023" s="5" t="s">
        <v>79</v>
      </c>
      <c r="BB1023" s="5" t="s">
        <v>79</v>
      </c>
      <c r="BC1023" s="5" t="s">
        <v>79</v>
      </c>
      <c r="BD1023" s="5" t="s">
        <v>376</v>
      </c>
      <c r="BE1023" s="5" t="s">
        <v>94</v>
      </c>
      <c r="BF1023" s="5" t="s">
        <v>79</v>
      </c>
      <c r="BG1023" s="5" t="b">
        <v>0</v>
      </c>
    </row>
    <row r="1024" spans="41:59" ht="12.75">
      <c r="AO1024" s="5">
        <v>1015</v>
      </c>
      <c r="AP1024" s="77" t="s">
        <v>883</v>
      </c>
      <c r="AQ1024" s="14" t="s">
        <v>188</v>
      </c>
      <c r="AR1024" s="15" t="s">
        <v>109</v>
      </c>
      <c r="AS1024" s="15" t="s">
        <v>93</v>
      </c>
      <c r="AT1024" s="16" t="s">
        <v>79</v>
      </c>
      <c r="AU1024" s="15" t="s">
        <v>147</v>
      </c>
      <c r="AV1024" s="17" t="s">
        <v>79</v>
      </c>
      <c r="AW1024" s="17">
        <v>120</v>
      </c>
      <c r="AX1024" s="17">
        <v>35</v>
      </c>
      <c r="AY1024" s="4">
        <v>90</v>
      </c>
      <c r="AZ1024" s="4">
        <v>35</v>
      </c>
      <c r="BA1024" s="5">
        <v>1</v>
      </c>
      <c r="BB1024" s="5" t="s">
        <v>79</v>
      </c>
      <c r="BC1024" s="5" t="s">
        <v>79</v>
      </c>
      <c r="BD1024" s="5" t="s">
        <v>376</v>
      </c>
      <c r="BE1024" s="5" t="s">
        <v>226</v>
      </c>
      <c r="BF1024" s="5" t="s">
        <v>79</v>
      </c>
      <c r="BG1024" s="5" t="b">
        <v>0</v>
      </c>
    </row>
    <row r="1025" spans="41:59" ht="12.75">
      <c r="AO1025" s="5">
        <v>1016</v>
      </c>
      <c r="AP1025" s="77" t="s">
        <v>884</v>
      </c>
      <c r="AQ1025" s="14" t="s">
        <v>188</v>
      </c>
      <c r="AR1025" s="15" t="s">
        <v>79</v>
      </c>
      <c r="AS1025" s="15" t="s">
        <v>79</v>
      </c>
      <c r="AT1025" s="16" t="s">
        <v>79</v>
      </c>
      <c r="AU1025" s="15" t="s">
        <v>90</v>
      </c>
      <c r="AV1025" s="17" t="s">
        <v>79</v>
      </c>
      <c r="AW1025" s="17">
        <v>24</v>
      </c>
      <c r="AX1025" s="17">
        <v>35</v>
      </c>
      <c r="AY1025" s="4">
        <v>160</v>
      </c>
      <c r="AZ1025" s="4">
        <v>60</v>
      </c>
      <c r="BA1025" s="5" t="s">
        <v>79</v>
      </c>
      <c r="BB1025" s="5" t="s">
        <v>79</v>
      </c>
      <c r="BC1025" s="5" t="s">
        <v>79</v>
      </c>
      <c r="BD1025" s="5" t="s">
        <v>376</v>
      </c>
      <c r="BE1025" s="5" t="s">
        <v>194</v>
      </c>
      <c r="BF1025" s="5" t="s">
        <v>79</v>
      </c>
      <c r="BG1025" s="5" t="b">
        <v>0</v>
      </c>
    </row>
    <row r="1026" spans="41:59" ht="12.75">
      <c r="AO1026" s="5">
        <v>1017</v>
      </c>
      <c r="AP1026" s="77" t="s">
        <v>885</v>
      </c>
      <c r="AQ1026" s="14" t="s">
        <v>188</v>
      </c>
      <c r="AR1026" s="15" t="s">
        <v>104</v>
      </c>
      <c r="AS1026" s="15" t="s">
        <v>79</v>
      </c>
      <c r="AT1026" s="16" t="s">
        <v>79</v>
      </c>
      <c r="AU1026" s="15" t="s">
        <v>147</v>
      </c>
      <c r="AV1026" s="17" t="s">
        <v>79</v>
      </c>
      <c r="AW1026" s="17">
        <v>240</v>
      </c>
      <c r="AX1026" s="17">
        <v>35</v>
      </c>
      <c r="AY1026" s="4">
        <v>90</v>
      </c>
      <c r="AZ1026" s="4">
        <v>35</v>
      </c>
      <c r="BA1026" s="5" t="s">
        <v>79</v>
      </c>
      <c r="BB1026" s="5" t="s">
        <v>79</v>
      </c>
      <c r="BC1026" s="5" t="s">
        <v>79</v>
      </c>
      <c r="BD1026" s="5" t="s">
        <v>376</v>
      </c>
      <c r="BE1026" s="5" t="s">
        <v>94</v>
      </c>
      <c r="BF1026" s="5" t="s">
        <v>79</v>
      </c>
      <c r="BG1026" s="5" t="b">
        <v>0</v>
      </c>
    </row>
    <row r="1027" spans="41:59" ht="12.75">
      <c r="AO1027" s="5">
        <v>1018</v>
      </c>
      <c r="AP1027" s="77" t="s">
        <v>886</v>
      </c>
      <c r="AQ1027" s="14" t="s">
        <v>188</v>
      </c>
      <c r="AR1027" s="15" t="s">
        <v>109</v>
      </c>
      <c r="AS1027" s="15" t="s">
        <v>79</v>
      </c>
      <c r="AT1027" s="16" t="s">
        <v>79</v>
      </c>
      <c r="AU1027" s="15" t="s">
        <v>147</v>
      </c>
      <c r="AV1027" s="17" t="s">
        <v>79</v>
      </c>
      <c r="AW1027" s="17">
        <v>120</v>
      </c>
      <c r="AX1027" s="17">
        <v>35</v>
      </c>
      <c r="AY1027" s="4">
        <v>90</v>
      </c>
      <c r="AZ1027" s="4">
        <v>35</v>
      </c>
      <c r="BA1027" s="5" t="s">
        <v>79</v>
      </c>
      <c r="BB1027" s="5" t="s">
        <v>79</v>
      </c>
      <c r="BC1027" s="5" t="s">
        <v>79</v>
      </c>
      <c r="BD1027" s="5" t="s">
        <v>376</v>
      </c>
      <c r="BE1027" s="5" t="s">
        <v>224</v>
      </c>
      <c r="BF1027" s="5" t="s">
        <v>79</v>
      </c>
      <c r="BG1027" s="5" t="b">
        <v>0</v>
      </c>
    </row>
    <row r="1028" spans="41:59" ht="12.75">
      <c r="AO1028" s="5">
        <v>1019</v>
      </c>
      <c r="AP1028" s="77" t="s">
        <v>887</v>
      </c>
      <c r="AQ1028" s="14" t="s">
        <v>188</v>
      </c>
      <c r="AR1028" s="15" t="s">
        <v>104</v>
      </c>
      <c r="AS1028" s="15" t="s">
        <v>79</v>
      </c>
      <c r="AT1028" s="16" t="s">
        <v>79</v>
      </c>
      <c r="AU1028" s="15" t="s">
        <v>90</v>
      </c>
      <c r="AV1028" s="17" t="s">
        <v>79</v>
      </c>
      <c r="AW1028" s="17" t="s">
        <v>400</v>
      </c>
      <c r="AX1028" s="17">
        <v>35</v>
      </c>
      <c r="AY1028" s="4">
        <v>160</v>
      </c>
      <c r="AZ1028" s="4">
        <v>60</v>
      </c>
      <c r="BA1028" s="5" t="s">
        <v>79</v>
      </c>
      <c r="BB1028" s="5" t="s">
        <v>79</v>
      </c>
      <c r="BC1028" s="5" t="s">
        <v>79</v>
      </c>
      <c r="BD1028" s="5" t="s">
        <v>376</v>
      </c>
      <c r="BE1028" s="5" t="s">
        <v>94</v>
      </c>
      <c r="BF1028" s="5" t="s">
        <v>79</v>
      </c>
      <c r="BG1028" s="5" t="b">
        <v>0</v>
      </c>
    </row>
    <row r="1029" spans="41:59" ht="12.75">
      <c r="AO1029" s="5">
        <v>1020</v>
      </c>
      <c r="AP1029" s="77" t="s">
        <v>888</v>
      </c>
      <c r="AQ1029" s="14" t="s">
        <v>188</v>
      </c>
      <c r="AR1029" s="15" t="s">
        <v>109</v>
      </c>
      <c r="AS1029" s="15" t="s">
        <v>93</v>
      </c>
      <c r="AT1029" s="16" t="s">
        <v>79</v>
      </c>
      <c r="AU1029" s="15" t="s">
        <v>147</v>
      </c>
      <c r="AV1029" s="17" t="s">
        <v>79</v>
      </c>
      <c r="AW1029" s="17">
        <v>120</v>
      </c>
      <c r="AX1029" s="17">
        <v>35</v>
      </c>
      <c r="AY1029" s="4">
        <v>90</v>
      </c>
      <c r="AZ1029" s="4">
        <v>35</v>
      </c>
      <c r="BA1029" s="5">
        <v>1</v>
      </c>
      <c r="BB1029" s="5" t="s">
        <v>79</v>
      </c>
      <c r="BC1029" s="5" t="s">
        <v>79</v>
      </c>
      <c r="BD1029" s="5" t="s">
        <v>376</v>
      </c>
      <c r="BE1029" s="5" t="s">
        <v>226</v>
      </c>
      <c r="BF1029" s="5" t="s">
        <v>889</v>
      </c>
      <c r="BG1029" s="5" t="b">
        <v>0</v>
      </c>
    </row>
    <row r="1030" spans="41:59" ht="12.75">
      <c r="AO1030" s="5">
        <v>1021</v>
      </c>
      <c r="AP1030" s="77" t="s">
        <v>890</v>
      </c>
      <c r="AQ1030" s="14" t="s">
        <v>188</v>
      </c>
      <c r="AR1030" s="15" t="s">
        <v>109</v>
      </c>
      <c r="AS1030" s="15" t="s">
        <v>79</v>
      </c>
      <c r="AT1030" s="16" t="s">
        <v>79</v>
      </c>
      <c r="AU1030" s="15" t="s">
        <v>90</v>
      </c>
      <c r="AV1030" s="17" t="s">
        <v>79</v>
      </c>
      <c r="AW1030" s="17">
        <v>120</v>
      </c>
      <c r="AX1030" s="17">
        <v>35</v>
      </c>
      <c r="AY1030" s="4">
        <v>160</v>
      </c>
      <c r="AZ1030" s="4">
        <v>60</v>
      </c>
      <c r="BA1030" s="5" t="s">
        <v>79</v>
      </c>
      <c r="BB1030" s="5" t="s">
        <v>79</v>
      </c>
      <c r="BC1030" s="5" t="s">
        <v>79</v>
      </c>
      <c r="BD1030" s="5" t="s">
        <v>376</v>
      </c>
      <c r="BE1030" s="5" t="s">
        <v>194</v>
      </c>
      <c r="BF1030" s="5" t="s">
        <v>869</v>
      </c>
      <c r="BG1030" s="5" t="b">
        <v>0</v>
      </c>
    </row>
    <row r="1031" spans="41:59" ht="12.75">
      <c r="AO1031" s="5">
        <v>1022</v>
      </c>
      <c r="AP1031" s="77" t="s">
        <v>891</v>
      </c>
      <c r="AQ1031" s="14" t="s">
        <v>188</v>
      </c>
      <c r="AR1031" s="15" t="s">
        <v>79</v>
      </c>
      <c r="AS1031" s="15" t="s">
        <v>79</v>
      </c>
      <c r="AT1031" s="16" t="s">
        <v>868</v>
      </c>
      <c r="AU1031" s="15" t="s">
        <v>90</v>
      </c>
      <c r="AV1031" s="17" t="s">
        <v>79</v>
      </c>
      <c r="AW1031" s="17">
        <v>24</v>
      </c>
      <c r="AX1031" s="17">
        <v>35</v>
      </c>
      <c r="AY1031" s="4">
        <v>160</v>
      </c>
      <c r="AZ1031" s="4">
        <v>60</v>
      </c>
      <c r="BA1031" s="5" t="s">
        <v>79</v>
      </c>
      <c r="BB1031" s="5" t="s">
        <v>79</v>
      </c>
      <c r="BC1031" s="5" t="s">
        <v>79</v>
      </c>
      <c r="BD1031" s="5" t="s">
        <v>376</v>
      </c>
      <c r="BE1031" s="5" t="s">
        <v>94</v>
      </c>
      <c r="BF1031" s="5" t="s">
        <v>869</v>
      </c>
      <c r="BG1031" s="5" t="b">
        <v>0</v>
      </c>
    </row>
    <row r="1032" spans="41:59" ht="12.75">
      <c r="AO1032" s="5">
        <v>1023</v>
      </c>
      <c r="AP1032" s="77" t="s">
        <v>892</v>
      </c>
      <c r="AQ1032" s="14" t="s">
        <v>231</v>
      </c>
      <c r="AR1032" s="15" t="s">
        <v>79</v>
      </c>
      <c r="AS1032" s="15" t="s">
        <v>79</v>
      </c>
      <c r="AT1032" s="16" t="s">
        <v>79</v>
      </c>
      <c r="AU1032" s="15" t="s">
        <v>147</v>
      </c>
      <c r="AV1032" s="17" t="s">
        <v>79</v>
      </c>
      <c r="AW1032" s="17">
        <v>24</v>
      </c>
      <c r="AX1032" s="17">
        <v>35</v>
      </c>
      <c r="AY1032" s="4">
        <v>90</v>
      </c>
      <c r="AZ1032" s="4">
        <v>35</v>
      </c>
      <c r="BA1032" s="5" t="s">
        <v>79</v>
      </c>
      <c r="BB1032" s="5" t="s">
        <v>79</v>
      </c>
      <c r="BC1032" s="5" t="s">
        <v>79</v>
      </c>
      <c r="BD1032" s="5" t="s">
        <v>735</v>
      </c>
      <c r="BE1032" s="5" t="s">
        <v>232</v>
      </c>
      <c r="BF1032" s="5" t="s">
        <v>893</v>
      </c>
      <c r="BG1032" s="5" t="b">
        <v>0</v>
      </c>
    </row>
    <row r="1033" spans="41:59" ht="12.75">
      <c r="AO1033" s="5">
        <v>1024</v>
      </c>
      <c r="AP1033" s="77" t="s">
        <v>894</v>
      </c>
      <c r="AQ1033" s="14" t="s">
        <v>188</v>
      </c>
      <c r="AR1033" s="15" t="s">
        <v>109</v>
      </c>
      <c r="AS1033" s="15" t="s">
        <v>79</v>
      </c>
      <c r="AT1033" s="16" t="s">
        <v>715</v>
      </c>
      <c r="AU1033" s="15" t="s">
        <v>147</v>
      </c>
      <c r="AV1033" s="17" t="s">
        <v>79</v>
      </c>
      <c r="AW1033" s="17">
        <v>120</v>
      </c>
      <c r="AX1033" s="17">
        <v>35</v>
      </c>
      <c r="AY1033" s="4">
        <v>90</v>
      </c>
      <c r="AZ1033" s="4">
        <v>35</v>
      </c>
      <c r="BA1033" s="5" t="s">
        <v>79</v>
      </c>
      <c r="BB1033" s="5" t="s">
        <v>79</v>
      </c>
      <c r="BC1033" s="5" t="s">
        <v>79</v>
      </c>
      <c r="BD1033" s="5" t="s">
        <v>376</v>
      </c>
      <c r="BE1033" s="5" t="s">
        <v>224</v>
      </c>
      <c r="BF1033" s="5" t="s">
        <v>895</v>
      </c>
      <c r="BG1033" s="5" t="b">
        <v>0</v>
      </c>
    </row>
    <row r="1034" spans="41:59" ht="12.75">
      <c r="AO1034" s="5">
        <v>1025</v>
      </c>
      <c r="AP1034" s="77" t="s">
        <v>896</v>
      </c>
      <c r="AQ1034" s="14" t="s">
        <v>208</v>
      </c>
      <c r="AR1034" s="15" t="s">
        <v>109</v>
      </c>
      <c r="AS1034" s="15" t="s">
        <v>93</v>
      </c>
      <c r="AT1034" s="16" t="s">
        <v>79</v>
      </c>
      <c r="AU1034" s="15" t="s">
        <v>90</v>
      </c>
      <c r="AV1034" s="17" t="s">
        <v>79</v>
      </c>
      <c r="AW1034" s="17">
        <v>120</v>
      </c>
      <c r="AX1034" s="17">
        <v>75</v>
      </c>
      <c r="AY1034" s="4">
        <v>160</v>
      </c>
      <c r="AZ1034" s="4">
        <v>60</v>
      </c>
      <c r="BA1034" s="5">
        <v>1</v>
      </c>
      <c r="BB1034" s="5" t="s">
        <v>79</v>
      </c>
      <c r="BC1034" s="5" t="s">
        <v>79</v>
      </c>
      <c r="BD1034" s="5" t="s">
        <v>376</v>
      </c>
      <c r="BE1034" s="5" t="s">
        <v>897</v>
      </c>
      <c r="BF1034" s="5" t="s">
        <v>79</v>
      </c>
      <c r="BG1034" s="5" t="b">
        <v>0</v>
      </c>
    </row>
    <row r="1035" spans="41:59" ht="12.75">
      <c r="AO1035" s="5">
        <v>1026</v>
      </c>
      <c r="AP1035" s="77" t="s">
        <v>898</v>
      </c>
      <c r="AQ1035" s="14" t="s">
        <v>208</v>
      </c>
      <c r="AR1035" s="15" t="s">
        <v>109</v>
      </c>
      <c r="AS1035" s="15" t="s">
        <v>132</v>
      </c>
      <c r="AT1035" s="16" t="s">
        <v>79</v>
      </c>
      <c r="AU1035" s="15" t="s">
        <v>90</v>
      </c>
      <c r="AV1035" s="17" t="s">
        <v>79</v>
      </c>
      <c r="AW1035" s="17">
        <v>120</v>
      </c>
      <c r="AX1035" s="17">
        <v>75</v>
      </c>
      <c r="AY1035" s="4">
        <v>160</v>
      </c>
      <c r="AZ1035" s="4">
        <v>60</v>
      </c>
      <c r="BA1035" s="5">
        <v>2</v>
      </c>
      <c r="BB1035" s="5" t="s">
        <v>79</v>
      </c>
      <c r="BC1035" s="5" t="s">
        <v>79</v>
      </c>
      <c r="BD1035" s="5" t="s">
        <v>376</v>
      </c>
      <c r="BE1035" s="5" t="s">
        <v>899</v>
      </c>
      <c r="BF1035" s="5" t="s">
        <v>79</v>
      </c>
      <c r="BG1035" s="5" t="b">
        <v>0</v>
      </c>
    </row>
    <row r="1036" spans="41:59" ht="12.75">
      <c r="AO1036" s="5">
        <v>1027</v>
      </c>
      <c r="AP1036" s="77" t="s">
        <v>900</v>
      </c>
      <c r="AQ1036" s="14" t="s">
        <v>208</v>
      </c>
      <c r="AR1036" s="15" t="s">
        <v>109</v>
      </c>
      <c r="AS1036" s="15" t="s">
        <v>93</v>
      </c>
      <c r="AT1036" s="16" t="s">
        <v>79</v>
      </c>
      <c r="AU1036" s="15" t="s">
        <v>147</v>
      </c>
      <c r="AV1036" s="17" t="s">
        <v>79</v>
      </c>
      <c r="AW1036" s="17">
        <v>120</v>
      </c>
      <c r="AX1036" s="17">
        <v>75</v>
      </c>
      <c r="AY1036" s="4">
        <v>90</v>
      </c>
      <c r="AZ1036" s="4">
        <v>35</v>
      </c>
      <c r="BA1036" s="5">
        <v>1</v>
      </c>
      <c r="BB1036" s="5" t="s">
        <v>79</v>
      </c>
      <c r="BC1036" s="5" t="s">
        <v>79</v>
      </c>
      <c r="BD1036" s="5" t="s">
        <v>376</v>
      </c>
      <c r="BE1036" s="5" t="s">
        <v>901</v>
      </c>
      <c r="BF1036" s="5" t="s">
        <v>79</v>
      </c>
      <c r="BG1036" s="5" t="b">
        <v>0</v>
      </c>
    </row>
    <row r="1037" spans="41:59" ht="12.75">
      <c r="AO1037" s="5">
        <v>1028</v>
      </c>
      <c r="AP1037" s="77" t="s">
        <v>902</v>
      </c>
      <c r="AQ1037" s="14" t="s">
        <v>208</v>
      </c>
      <c r="AR1037" s="15" t="s">
        <v>109</v>
      </c>
      <c r="AS1037" s="15" t="s">
        <v>132</v>
      </c>
      <c r="AT1037" s="16" t="s">
        <v>79</v>
      </c>
      <c r="AU1037" s="15" t="s">
        <v>147</v>
      </c>
      <c r="AV1037" s="17" t="s">
        <v>79</v>
      </c>
      <c r="AW1037" s="17">
        <v>120</v>
      </c>
      <c r="AX1037" s="17">
        <v>75</v>
      </c>
      <c r="AY1037" s="4">
        <v>90</v>
      </c>
      <c r="AZ1037" s="4">
        <v>35</v>
      </c>
      <c r="BA1037" s="5">
        <v>2</v>
      </c>
      <c r="BB1037" s="5" t="s">
        <v>79</v>
      </c>
      <c r="BC1037" s="5" t="s">
        <v>79</v>
      </c>
      <c r="BD1037" s="5" t="s">
        <v>376</v>
      </c>
      <c r="BE1037" s="5" t="s">
        <v>903</v>
      </c>
      <c r="BF1037" s="5" t="s">
        <v>79</v>
      </c>
      <c r="BG1037" s="5" t="b">
        <v>0</v>
      </c>
    </row>
    <row r="1038" spans="41:59" ht="12.75">
      <c r="AO1038" s="5">
        <v>1029</v>
      </c>
      <c r="AP1038" s="77" t="s">
        <v>904</v>
      </c>
      <c r="AQ1038" s="14" t="s">
        <v>208</v>
      </c>
      <c r="AR1038" s="15" t="s">
        <v>109</v>
      </c>
      <c r="AS1038" s="15" t="s">
        <v>132</v>
      </c>
      <c r="AT1038" s="16" t="s">
        <v>79</v>
      </c>
      <c r="AU1038" s="15" t="s">
        <v>147</v>
      </c>
      <c r="AV1038" s="17" t="s">
        <v>79</v>
      </c>
      <c r="AW1038" s="17">
        <v>120</v>
      </c>
      <c r="AX1038" s="17">
        <v>75</v>
      </c>
      <c r="AY1038" s="4">
        <v>90</v>
      </c>
      <c r="AZ1038" s="4">
        <v>35</v>
      </c>
      <c r="BA1038" s="5">
        <v>2</v>
      </c>
      <c r="BB1038" s="5" t="s">
        <v>79</v>
      </c>
      <c r="BC1038" s="5" t="s">
        <v>79</v>
      </c>
      <c r="BD1038" s="5" t="s">
        <v>376</v>
      </c>
      <c r="BE1038" s="5" t="s">
        <v>94</v>
      </c>
      <c r="BF1038" s="5" t="s">
        <v>905</v>
      </c>
      <c r="BG1038" s="5" t="b">
        <v>0</v>
      </c>
    </row>
    <row r="1039" spans="41:59" ht="12.75">
      <c r="AO1039" s="5">
        <v>1030</v>
      </c>
      <c r="AP1039" s="77" t="s">
        <v>906</v>
      </c>
      <c r="AQ1039" s="14" t="s">
        <v>208</v>
      </c>
      <c r="AR1039" s="15" t="s">
        <v>109</v>
      </c>
      <c r="AS1039" s="15" t="s">
        <v>93</v>
      </c>
      <c r="AT1039" s="16" t="s">
        <v>79</v>
      </c>
      <c r="AU1039" s="15" t="s">
        <v>147</v>
      </c>
      <c r="AV1039" s="17" t="s">
        <v>79</v>
      </c>
      <c r="AW1039" s="17">
        <v>120</v>
      </c>
      <c r="AX1039" s="17">
        <v>75</v>
      </c>
      <c r="AY1039" s="4">
        <v>90</v>
      </c>
      <c r="AZ1039" s="4">
        <v>35</v>
      </c>
      <c r="BA1039" s="5">
        <v>1</v>
      </c>
      <c r="BB1039" s="5" t="s">
        <v>79</v>
      </c>
      <c r="BC1039" s="5" t="s">
        <v>79</v>
      </c>
      <c r="BD1039" s="5" t="s">
        <v>376</v>
      </c>
      <c r="BE1039" s="5" t="s">
        <v>94</v>
      </c>
      <c r="BF1039" s="5" t="s">
        <v>905</v>
      </c>
      <c r="BG1039" s="5" t="b">
        <v>0</v>
      </c>
    </row>
    <row r="1040" spans="41:59" ht="12.75">
      <c r="AO1040" s="5">
        <v>1031</v>
      </c>
      <c r="AP1040" s="77" t="s">
        <v>907</v>
      </c>
      <c r="AQ1040" s="14" t="s">
        <v>208</v>
      </c>
      <c r="AR1040" s="15" t="s">
        <v>79</v>
      </c>
      <c r="AS1040" s="15" t="s">
        <v>79</v>
      </c>
      <c r="AT1040" s="16" t="s">
        <v>79</v>
      </c>
      <c r="AU1040" s="15" t="s">
        <v>90</v>
      </c>
      <c r="AV1040" s="17" t="s">
        <v>79</v>
      </c>
      <c r="AW1040" s="17">
        <v>24</v>
      </c>
      <c r="AX1040" s="17">
        <v>75</v>
      </c>
      <c r="AY1040" s="4">
        <v>160</v>
      </c>
      <c r="AZ1040" s="4">
        <v>60</v>
      </c>
      <c r="BA1040" s="5" t="s">
        <v>79</v>
      </c>
      <c r="BB1040" s="5" t="s">
        <v>79</v>
      </c>
      <c r="BC1040" s="5" t="s">
        <v>79</v>
      </c>
      <c r="BD1040" s="5" t="s">
        <v>376</v>
      </c>
      <c r="BE1040" s="5" t="s">
        <v>897</v>
      </c>
      <c r="BF1040" s="5" t="s">
        <v>79</v>
      </c>
      <c r="BG1040" s="5" t="b">
        <v>0</v>
      </c>
    </row>
    <row r="1041" spans="41:59" ht="12.75">
      <c r="AO1041" s="5">
        <v>1032</v>
      </c>
      <c r="AP1041" s="77" t="s">
        <v>908</v>
      </c>
      <c r="AQ1041" s="14" t="s">
        <v>208</v>
      </c>
      <c r="AR1041" s="15" t="s">
        <v>109</v>
      </c>
      <c r="AS1041" s="15" t="s">
        <v>79</v>
      </c>
      <c r="AT1041" s="16" t="s">
        <v>79</v>
      </c>
      <c r="AU1041" s="15" t="s">
        <v>90</v>
      </c>
      <c r="AV1041" s="17" t="s">
        <v>79</v>
      </c>
      <c r="AW1041" s="17">
        <v>120</v>
      </c>
      <c r="AX1041" s="17">
        <v>75</v>
      </c>
      <c r="AY1041" s="4">
        <v>160</v>
      </c>
      <c r="AZ1041" s="4">
        <v>60</v>
      </c>
      <c r="BA1041" s="5" t="s">
        <v>79</v>
      </c>
      <c r="BB1041" s="5" t="s">
        <v>79</v>
      </c>
      <c r="BC1041" s="5" t="s">
        <v>79</v>
      </c>
      <c r="BD1041" s="5" t="s">
        <v>376</v>
      </c>
      <c r="BE1041" s="5" t="s">
        <v>897</v>
      </c>
      <c r="BF1041" s="5" t="s">
        <v>79</v>
      </c>
      <c r="BG1041" s="5" t="b">
        <v>0</v>
      </c>
    </row>
    <row r="1042" spans="41:59" ht="12.75">
      <c r="AO1042" s="5">
        <v>1033</v>
      </c>
      <c r="AP1042" s="77" t="s">
        <v>909</v>
      </c>
      <c r="AQ1042" s="14" t="s">
        <v>208</v>
      </c>
      <c r="AR1042" s="15" t="s">
        <v>109</v>
      </c>
      <c r="AS1042" s="15" t="s">
        <v>79</v>
      </c>
      <c r="AT1042" s="16" t="s">
        <v>79</v>
      </c>
      <c r="AU1042" s="15" t="s">
        <v>147</v>
      </c>
      <c r="AV1042" s="17" t="s">
        <v>79</v>
      </c>
      <c r="AW1042" s="17">
        <v>120</v>
      </c>
      <c r="AX1042" s="17">
        <v>75</v>
      </c>
      <c r="AY1042" s="4">
        <v>90</v>
      </c>
      <c r="AZ1042" s="4">
        <v>35</v>
      </c>
      <c r="BA1042" s="5" t="s">
        <v>79</v>
      </c>
      <c r="BB1042" s="5" t="s">
        <v>79</v>
      </c>
      <c r="BC1042" s="5" t="s">
        <v>79</v>
      </c>
      <c r="BD1042" s="5" t="s">
        <v>376</v>
      </c>
      <c r="BE1042" s="5" t="s">
        <v>897</v>
      </c>
      <c r="BF1042" s="5" t="s">
        <v>79</v>
      </c>
      <c r="BG1042" s="5" t="b">
        <v>0</v>
      </c>
    </row>
    <row r="1043" spans="41:59" ht="12.75">
      <c r="AO1043" s="5">
        <v>1034</v>
      </c>
      <c r="AP1043" s="77" t="s">
        <v>910</v>
      </c>
      <c r="AQ1043" s="14" t="s">
        <v>79</v>
      </c>
      <c r="AR1043" s="15" t="s">
        <v>79</v>
      </c>
      <c r="AS1043" s="15" t="s">
        <v>79</v>
      </c>
      <c r="AT1043" s="16" t="s">
        <v>79</v>
      </c>
      <c r="AU1043" s="15" t="s">
        <v>79</v>
      </c>
      <c r="AV1043" s="17" t="s">
        <v>79</v>
      </c>
      <c r="AW1043" s="17">
        <v>24</v>
      </c>
      <c r="AX1043" s="17">
        <v>75</v>
      </c>
      <c r="AY1043" s="4" t="s">
        <v>410</v>
      </c>
      <c r="AZ1043" s="4" t="s">
        <v>498</v>
      </c>
      <c r="BA1043" s="5" t="s">
        <v>79</v>
      </c>
      <c r="BB1043" s="5" t="s">
        <v>79</v>
      </c>
      <c r="BC1043" s="5" t="s">
        <v>79</v>
      </c>
      <c r="BD1043" s="5" t="s">
        <v>376</v>
      </c>
      <c r="BE1043" s="5" t="s">
        <v>781</v>
      </c>
      <c r="BF1043" s="5" t="s">
        <v>79</v>
      </c>
      <c r="BG1043" s="5" t="b">
        <v>0</v>
      </c>
    </row>
    <row r="1044" spans="41:59" ht="12.75">
      <c r="AO1044" s="5">
        <v>1035</v>
      </c>
      <c r="AP1044" s="77" t="s">
        <v>911</v>
      </c>
      <c r="AQ1044" s="14" t="s">
        <v>79</v>
      </c>
      <c r="AR1044" s="15" t="s">
        <v>79</v>
      </c>
      <c r="AS1044" s="15" t="s">
        <v>79</v>
      </c>
      <c r="AT1044" s="16" t="s">
        <v>79</v>
      </c>
      <c r="AU1044" s="15" t="s">
        <v>79</v>
      </c>
      <c r="AV1044" s="17" t="s">
        <v>79</v>
      </c>
      <c r="AW1044" s="17">
        <v>24</v>
      </c>
      <c r="AX1044" s="17">
        <v>150</v>
      </c>
      <c r="AY1044" s="4" t="s">
        <v>410</v>
      </c>
      <c r="AZ1044" s="4" t="s">
        <v>411</v>
      </c>
      <c r="BA1044" s="5" t="s">
        <v>79</v>
      </c>
      <c r="BB1044" s="5" t="s">
        <v>79</v>
      </c>
      <c r="BC1044" s="5" t="s">
        <v>79</v>
      </c>
      <c r="BD1044" s="5" t="s">
        <v>376</v>
      </c>
      <c r="BE1044" s="5" t="s">
        <v>776</v>
      </c>
      <c r="BF1044" s="5" t="s">
        <v>912</v>
      </c>
      <c r="BG1044" s="5" t="b">
        <v>0</v>
      </c>
    </row>
    <row r="1045" spans="41:59" ht="12.75">
      <c r="AO1045" s="5">
        <v>1036</v>
      </c>
      <c r="AP1045" s="77" t="s">
        <v>913</v>
      </c>
      <c r="AQ1045" s="14" t="s">
        <v>79</v>
      </c>
      <c r="AR1045" s="15" t="s">
        <v>79</v>
      </c>
      <c r="AS1045" s="15" t="s">
        <v>79</v>
      </c>
      <c r="AT1045" s="16" t="s">
        <v>79</v>
      </c>
      <c r="AU1045" s="15" t="s">
        <v>79</v>
      </c>
      <c r="AV1045" s="17" t="s">
        <v>79</v>
      </c>
      <c r="AW1045" s="17">
        <v>24</v>
      </c>
      <c r="AX1045" s="17">
        <v>150</v>
      </c>
      <c r="AY1045" s="4" t="s">
        <v>410</v>
      </c>
      <c r="AZ1045" s="4" t="s">
        <v>792</v>
      </c>
      <c r="BA1045" s="5" t="s">
        <v>79</v>
      </c>
      <c r="BB1045" s="5" t="s">
        <v>79</v>
      </c>
      <c r="BC1045" s="5" t="s">
        <v>79</v>
      </c>
      <c r="BD1045" s="5" t="s">
        <v>376</v>
      </c>
      <c r="BE1045" s="5" t="s">
        <v>781</v>
      </c>
      <c r="BF1045" s="5" t="s">
        <v>79</v>
      </c>
      <c r="BG1045" s="5" t="b">
        <v>0</v>
      </c>
    </row>
    <row r="1046" spans="41:59" ht="12.75">
      <c r="AO1046" s="5">
        <v>1037</v>
      </c>
      <c r="AP1046" s="77" t="s">
        <v>914</v>
      </c>
      <c r="AQ1046" s="14" t="s">
        <v>79</v>
      </c>
      <c r="AR1046" s="15" t="s">
        <v>79</v>
      </c>
      <c r="AS1046" s="15" t="s">
        <v>79</v>
      </c>
      <c r="AT1046" s="16" t="s">
        <v>79</v>
      </c>
      <c r="AU1046" s="15" t="s">
        <v>79</v>
      </c>
      <c r="AV1046" s="17" t="s">
        <v>79</v>
      </c>
      <c r="AW1046" s="17">
        <v>24</v>
      </c>
      <c r="AX1046" s="17">
        <v>150</v>
      </c>
      <c r="AY1046" s="4" t="s">
        <v>410</v>
      </c>
      <c r="AZ1046" s="4" t="s">
        <v>411</v>
      </c>
      <c r="BA1046" s="5" t="s">
        <v>79</v>
      </c>
      <c r="BB1046" s="5" t="s">
        <v>79</v>
      </c>
      <c r="BC1046" s="5" t="s">
        <v>79</v>
      </c>
      <c r="BD1046" s="5" t="s">
        <v>376</v>
      </c>
      <c r="BE1046" s="5" t="s">
        <v>776</v>
      </c>
      <c r="BF1046" s="5" t="s">
        <v>912</v>
      </c>
      <c r="BG1046" s="5" t="b">
        <v>0</v>
      </c>
    </row>
    <row r="1047" spans="41:59" ht="12.75">
      <c r="AO1047" s="5">
        <v>1038</v>
      </c>
      <c r="AP1047" s="77" t="s">
        <v>915</v>
      </c>
      <c r="AQ1047" s="14" t="s">
        <v>79</v>
      </c>
      <c r="AR1047" s="15" t="s">
        <v>79</v>
      </c>
      <c r="AS1047" s="15" t="s">
        <v>79</v>
      </c>
      <c r="AT1047" s="16" t="s">
        <v>79</v>
      </c>
      <c r="AU1047" s="15" t="s">
        <v>79</v>
      </c>
      <c r="AV1047" s="17" t="s">
        <v>79</v>
      </c>
      <c r="AW1047" s="17">
        <v>24</v>
      </c>
      <c r="AX1047" s="17">
        <v>37</v>
      </c>
      <c r="AY1047" s="4" t="s">
        <v>410</v>
      </c>
      <c r="AZ1047" s="4" t="s">
        <v>795</v>
      </c>
      <c r="BA1047" s="5" t="s">
        <v>79</v>
      </c>
      <c r="BB1047" s="5" t="s">
        <v>79</v>
      </c>
      <c r="BC1047" s="5" t="s">
        <v>79</v>
      </c>
      <c r="BD1047" s="5" t="s">
        <v>376</v>
      </c>
      <c r="BE1047" s="5" t="s">
        <v>94</v>
      </c>
      <c r="BF1047" s="5" t="s">
        <v>79</v>
      </c>
      <c r="BG1047" s="5" t="b">
        <v>0</v>
      </c>
    </row>
    <row r="1048" spans="41:59" ht="12.75">
      <c r="AO1048" s="5">
        <v>1039</v>
      </c>
      <c r="AP1048" s="77" t="s">
        <v>916</v>
      </c>
      <c r="AQ1048" s="14" t="s">
        <v>79</v>
      </c>
      <c r="AR1048" s="15" t="s">
        <v>79</v>
      </c>
      <c r="AS1048" s="15" t="s">
        <v>79</v>
      </c>
      <c r="AT1048" s="16" t="s">
        <v>79</v>
      </c>
      <c r="AU1048" s="15" t="s">
        <v>79</v>
      </c>
      <c r="AV1048" s="17" t="s">
        <v>79</v>
      </c>
      <c r="AW1048" s="17">
        <v>24</v>
      </c>
      <c r="AX1048" s="17">
        <v>75</v>
      </c>
      <c r="AY1048" s="4" t="s">
        <v>410</v>
      </c>
      <c r="AZ1048" s="4" t="s">
        <v>498</v>
      </c>
      <c r="BA1048" s="5" t="s">
        <v>79</v>
      </c>
      <c r="BB1048" s="5" t="s">
        <v>79</v>
      </c>
      <c r="BC1048" s="5" t="s">
        <v>79</v>
      </c>
      <c r="BD1048" s="5" t="s">
        <v>376</v>
      </c>
      <c r="BE1048" s="5" t="s">
        <v>781</v>
      </c>
      <c r="BF1048" s="5" t="s">
        <v>79</v>
      </c>
      <c r="BG1048" s="5" t="b">
        <v>0</v>
      </c>
    </row>
    <row r="1049" spans="41:59" ht="12.75">
      <c r="AO1049" s="5">
        <v>1040</v>
      </c>
      <c r="AP1049" s="77" t="s">
        <v>917</v>
      </c>
      <c r="AQ1049" s="14" t="s">
        <v>79</v>
      </c>
      <c r="AR1049" s="15" t="s">
        <v>79</v>
      </c>
      <c r="AS1049" s="15" t="s">
        <v>79</v>
      </c>
      <c r="AT1049" s="16" t="s">
        <v>79</v>
      </c>
      <c r="AU1049" s="15" t="s">
        <v>79</v>
      </c>
      <c r="AV1049" s="17" t="s">
        <v>79</v>
      </c>
      <c r="AW1049" s="17">
        <v>24</v>
      </c>
      <c r="AX1049" s="17">
        <v>75</v>
      </c>
      <c r="AY1049" s="4" t="s">
        <v>410</v>
      </c>
      <c r="AZ1049" s="4" t="s">
        <v>498</v>
      </c>
      <c r="BA1049" s="5" t="s">
        <v>79</v>
      </c>
      <c r="BB1049" s="5" t="s">
        <v>79</v>
      </c>
      <c r="BC1049" s="5" t="s">
        <v>79</v>
      </c>
      <c r="BD1049" s="5" t="s">
        <v>376</v>
      </c>
      <c r="BE1049" s="5" t="s">
        <v>781</v>
      </c>
      <c r="BF1049" s="5" t="s">
        <v>79</v>
      </c>
      <c r="BG1049" s="5" t="b">
        <v>0</v>
      </c>
    </row>
    <row r="1050" spans="41:59" ht="12.75">
      <c r="AO1050" s="5">
        <v>1041</v>
      </c>
      <c r="AP1050" s="77" t="s">
        <v>918</v>
      </c>
      <c r="AQ1050" s="14" t="s">
        <v>79</v>
      </c>
      <c r="AR1050" s="15" t="s">
        <v>79</v>
      </c>
      <c r="AS1050" s="15" t="s">
        <v>79</v>
      </c>
      <c r="AT1050" s="16" t="s">
        <v>79</v>
      </c>
      <c r="AU1050" s="15" t="s">
        <v>79</v>
      </c>
      <c r="AV1050" s="17" t="s">
        <v>79</v>
      </c>
      <c r="AW1050" s="17">
        <v>24</v>
      </c>
      <c r="AX1050" s="17">
        <v>150</v>
      </c>
      <c r="AY1050" s="4" t="s">
        <v>410</v>
      </c>
      <c r="AZ1050" s="4" t="s">
        <v>411</v>
      </c>
      <c r="BA1050" s="5" t="s">
        <v>79</v>
      </c>
      <c r="BB1050" s="5" t="s">
        <v>79</v>
      </c>
      <c r="BC1050" s="5" t="s">
        <v>79</v>
      </c>
      <c r="BD1050" s="5" t="s">
        <v>376</v>
      </c>
      <c r="BE1050" s="5" t="s">
        <v>776</v>
      </c>
      <c r="BF1050" s="5" t="s">
        <v>912</v>
      </c>
      <c r="BG1050" s="5" t="b">
        <v>0</v>
      </c>
    </row>
    <row r="1051" spans="41:59" ht="12.75">
      <c r="AO1051" s="5">
        <v>1042</v>
      </c>
      <c r="AP1051" s="77" t="s">
        <v>919</v>
      </c>
      <c r="AQ1051" s="14" t="s">
        <v>79</v>
      </c>
      <c r="AR1051" s="15" t="s">
        <v>79</v>
      </c>
      <c r="AS1051" s="15" t="s">
        <v>79</v>
      </c>
      <c r="AT1051" s="16" t="s">
        <v>79</v>
      </c>
      <c r="AU1051" s="15" t="s">
        <v>79</v>
      </c>
      <c r="AV1051" s="17" t="s">
        <v>79</v>
      </c>
      <c r="AW1051" s="17">
        <v>24</v>
      </c>
      <c r="AX1051" s="17">
        <v>150</v>
      </c>
      <c r="AY1051" s="4" t="s">
        <v>410</v>
      </c>
      <c r="AZ1051" s="4" t="s">
        <v>411</v>
      </c>
      <c r="BA1051" s="5" t="s">
        <v>79</v>
      </c>
      <c r="BB1051" s="5" t="s">
        <v>79</v>
      </c>
      <c r="BC1051" s="5" t="s">
        <v>79</v>
      </c>
      <c r="BD1051" s="5" t="s">
        <v>376</v>
      </c>
      <c r="BE1051" s="5" t="s">
        <v>776</v>
      </c>
      <c r="BF1051" s="5" t="s">
        <v>912</v>
      </c>
      <c r="BG1051" s="5" t="b">
        <v>0</v>
      </c>
    </row>
    <row r="1052" spans="41:59" ht="12.75">
      <c r="AO1052" s="5">
        <v>1043</v>
      </c>
      <c r="AP1052" s="77" t="s">
        <v>920</v>
      </c>
      <c r="AQ1052" s="14" t="s">
        <v>79</v>
      </c>
      <c r="AR1052" s="15" t="s">
        <v>79</v>
      </c>
      <c r="AS1052" s="15" t="s">
        <v>79</v>
      </c>
      <c r="AT1052" s="16" t="s">
        <v>79</v>
      </c>
      <c r="AU1052" s="15" t="s">
        <v>79</v>
      </c>
      <c r="AV1052" s="17" t="s">
        <v>79</v>
      </c>
      <c r="AW1052" s="17">
        <v>24</v>
      </c>
      <c r="AX1052" s="17">
        <v>150</v>
      </c>
      <c r="AY1052" s="4" t="s">
        <v>410</v>
      </c>
      <c r="AZ1052" s="4" t="s">
        <v>792</v>
      </c>
      <c r="BA1052" s="5" t="s">
        <v>79</v>
      </c>
      <c r="BB1052" s="5" t="s">
        <v>79</v>
      </c>
      <c r="BC1052" s="5" t="s">
        <v>79</v>
      </c>
      <c r="BD1052" s="5" t="s">
        <v>376</v>
      </c>
      <c r="BE1052" s="5" t="s">
        <v>790</v>
      </c>
      <c r="BF1052" s="5" t="s">
        <v>79</v>
      </c>
      <c r="BG1052" s="5" t="b">
        <v>0</v>
      </c>
    </row>
    <row r="1053" spans="41:59" ht="12.75">
      <c r="AO1053" s="5">
        <v>1044</v>
      </c>
      <c r="AP1053" s="77" t="s">
        <v>921</v>
      </c>
      <c r="AQ1053" s="14" t="s">
        <v>79</v>
      </c>
      <c r="AR1053" s="15" t="s">
        <v>79</v>
      </c>
      <c r="AS1053" s="15" t="s">
        <v>79</v>
      </c>
      <c r="AT1053" s="16" t="s">
        <v>79</v>
      </c>
      <c r="AU1053" s="15" t="s">
        <v>79</v>
      </c>
      <c r="AV1053" s="17" t="s">
        <v>79</v>
      </c>
      <c r="AW1053" s="17">
        <v>24</v>
      </c>
      <c r="AX1053" s="17">
        <v>37</v>
      </c>
      <c r="AY1053" s="4" t="s">
        <v>410</v>
      </c>
      <c r="AZ1053" s="4" t="s">
        <v>795</v>
      </c>
      <c r="BA1053" s="5" t="s">
        <v>79</v>
      </c>
      <c r="BB1053" s="5" t="s">
        <v>79</v>
      </c>
      <c r="BC1053" s="5" t="s">
        <v>79</v>
      </c>
      <c r="BD1053" s="5" t="s">
        <v>376</v>
      </c>
      <c r="BE1053" s="5" t="s">
        <v>94</v>
      </c>
      <c r="BF1053" s="5" t="s">
        <v>79</v>
      </c>
      <c r="BG1053" s="5" t="b">
        <v>0</v>
      </c>
    </row>
    <row r="1054" spans="41:59" ht="12.75">
      <c r="AO1054" s="5">
        <v>1045</v>
      </c>
      <c r="AP1054" s="77" t="s">
        <v>922</v>
      </c>
      <c r="AQ1054" s="14" t="s">
        <v>79</v>
      </c>
      <c r="AR1054" s="15" t="s">
        <v>79</v>
      </c>
      <c r="AS1054" s="15" t="s">
        <v>79</v>
      </c>
      <c r="AT1054" s="16" t="s">
        <v>79</v>
      </c>
      <c r="AU1054" s="15" t="s">
        <v>79</v>
      </c>
      <c r="AV1054" s="17" t="s">
        <v>79</v>
      </c>
      <c r="AW1054" s="17">
        <v>24</v>
      </c>
      <c r="AX1054" s="17">
        <v>150</v>
      </c>
      <c r="AY1054" s="4" t="s">
        <v>410</v>
      </c>
      <c r="AZ1054" s="4" t="s">
        <v>411</v>
      </c>
      <c r="BA1054" s="5" t="s">
        <v>79</v>
      </c>
      <c r="BB1054" s="5" t="s">
        <v>79</v>
      </c>
      <c r="BC1054" s="5" t="s">
        <v>79</v>
      </c>
      <c r="BD1054" s="5" t="s">
        <v>376</v>
      </c>
      <c r="BE1054" s="5" t="s">
        <v>776</v>
      </c>
      <c r="BF1054" s="5" t="s">
        <v>912</v>
      </c>
      <c r="BG1054" s="5" t="b">
        <v>0</v>
      </c>
    </row>
    <row r="1055" spans="41:59" ht="12.75">
      <c r="AO1055" s="5">
        <v>1046</v>
      </c>
      <c r="AP1055" s="77" t="s">
        <v>923</v>
      </c>
      <c r="AQ1055" s="14" t="s">
        <v>79</v>
      </c>
      <c r="AR1055" s="15" t="s">
        <v>79</v>
      </c>
      <c r="AS1055" s="15" t="s">
        <v>79</v>
      </c>
      <c r="AT1055" s="16" t="s">
        <v>79</v>
      </c>
      <c r="AU1055" s="15" t="s">
        <v>79</v>
      </c>
      <c r="AV1055" s="17" t="s">
        <v>172</v>
      </c>
      <c r="AW1055" s="17">
        <v>24</v>
      </c>
      <c r="AX1055" s="17">
        <v>150</v>
      </c>
      <c r="AY1055" s="4" t="s">
        <v>410</v>
      </c>
      <c r="AZ1055" s="4" t="s">
        <v>411</v>
      </c>
      <c r="BA1055" s="5" t="s">
        <v>79</v>
      </c>
      <c r="BB1055" s="5" t="s">
        <v>79</v>
      </c>
      <c r="BC1055" s="5" t="s">
        <v>79</v>
      </c>
      <c r="BD1055" s="5" t="s">
        <v>735</v>
      </c>
      <c r="BE1055" s="5" t="s">
        <v>232</v>
      </c>
      <c r="BF1055" s="5" t="s">
        <v>738</v>
      </c>
      <c r="BG1055" s="5" t="b">
        <v>0</v>
      </c>
    </row>
    <row r="1056" spans="41:59" ht="12.75">
      <c r="AO1056" s="5">
        <v>1047</v>
      </c>
      <c r="AP1056" s="77" t="s">
        <v>924</v>
      </c>
      <c r="AQ1056" s="14" t="s">
        <v>231</v>
      </c>
      <c r="AR1056" s="15" t="s">
        <v>79</v>
      </c>
      <c r="AS1056" s="15" t="s">
        <v>79</v>
      </c>
      <c r="AT1056" s="16" t="s">
        <v>79</v>
      </c>
      <c r="AU1056" s="15" t="s">
        <v>79</v>
      </c>
      <c r="AV1056" s="17" t="s">
        <v>172</v>
      </c>
      <c r="AW1056" s="17">
        <v>24</v>
      </c>
      <c r="AX1056" s="17">
        <v>50</v>
      </c>
      <c r="AY1056" s="4" t="s">
        <v>410</v>
      </c>
      <c r="AZ1056" s="4" t="s">
        <v>411</v>
      </c>
      <c r="BA1056" s="5" t="s">
        <v>79</v>
      </c>
      <c r="BB1056" s="5" t="s">
        <v>79</v>
      </c>
      <c r="BC1056" s="5" t="s">
        <v>79</v>
      </c>
      <c r="BD1056" s="5" t="s">
        <v>735</v>
      </c>
      <c r="BE1056" s="5" t="s">
        <v>94</v>
      </c>
      <c r="BF1056" s="5" t="s">
        <v>738</v>
      </c>
      <c r="BG1056" s="5" t="b">
        <v>0</v>
      </c>
    </row>
    <row r="1057" spans="41:59" ht="12.75">
      <c r="AO1057" s="5">
        <v>1048</v>
      </c>
      <c r="AP1057" s="77" t="s">
        <v>925</v>
      </c>
      <c r="AQ1057" s="14" t="s">
        <v>79</v>
      </c>
      <c r="AR1057" s="15" t="s">
        <v>79</v>
      </c>
      <c r="AS1057" s="15" t="s">
        <v>79</v>
      </c>
      <c r="AT1057" s="16" t="s">
        <v>79</v>
      </c>
      <c r="AU1057" s="15" t="s">
        <v>79</v>
      </c>
      <c r="AV1057" s="17" t="s">
        <v>79</v>
      </c>
      <c r="AW1057" s="17">
        <v>24</v>
      </c>
      <c r="AX1057" s="17">
        <v>75</v>
      </c>
      <c r="AY1057" s="4" t="s">
        <v>410</v>
      </c>
      <c r="AZ1057" s="4" t="s">
        <v>498</v>
      </c>
      <c r="BA1057" s="5">
        <v>1</v>
      </c>
      <c r="BB1057" s="5" t="s">
        <v>79</v>
      </c>
      <c r="BC1057" s="5" t="s">
        <v>79</v>
      </c>
      <c r="BD1057" s="5" t="s">
        <v>376</v>
      </c>
      <c r="BE1057" s="5" t="s">
        <v>806</v>
      </c>
      <c r="BF1057" s="5" t="s">
        <v>79</v>
      </c>
      <c r="BG1057" s="5" t="b">
        <v>0</v>
      </c>
    </row>
    <row r="1058" spans="41:59" ht="12.75">
      <c r="AO1058" s="5">
        <v>1049</v>
      </c>
      <c r="AP1058" s="77" t="s">
        <v>926</v>
      </c>
      <c r="AQ1058" s="14" t="s">
        <v>79</v>
      </c>
      <c r="AR1058" s="15" t="s">
        <v>79</v>
      </c>
      <c r="AS1058" s="15" t="s">
        <v>79</v>
      </c>
      <c r="AT1058" s="16" t="s">
        <v>79</v>
      </c>
      <c r="AU1058" s="15" t="s">
        <v>79</v>
      </c>
      <c r="AV1058" s="17" t="s">
        <v>79</v>
      </c>
      <c r="AW1058" s="17">
        <v>24</v>
      </c>
      <c r="AX1058" s="17">
        <v>150</v>
      </c>
      <c r="AY1058" s="4" t="s">
        <v>410</v>
      </c>
      <c r="AZ1058" s="4" t="s">
        <v>411</v>
      </c>
      <c r="BA1058" s="5">
        <v>1</v>
      </c>
      <c r="BB1058" s="5" t="s">
        <v>79</v>
      </c>
      <c r="BC1058" s="5" t="s">
        <v>79</v>
      </c>
      <c r="BD1058" s="5" t="s">
        <v>376</v>
      </c>
      <c r="BE1058" s="5" t="s">
        <v>258</v>
      </c>
      <c r="BF1058" s="5" t="s">
        <v>912</v>
      </c>
      <c r="BG1058" s="5" t="b">
        <v>0</v>
      </c>
    </row>
    <row r="1059" spans="41:59" ht="12.75">
      <c r="AO1059" s="5">
        <v>1050</v>
      </c>
      <c r="AP1059" s="77" t="s">
        <v>927</v>
      </c>
      <c r="AQ1059" s="14" t="s">
        <v>79</v>
      </c>
      <c r="AR1059" s="15" t="s">
        <v>79</v>
      </c>
      <c r="AS1059" s="15" t="s">
        <v>79</v>
      </c>
      <c r="AT1059" s="16" t="s">
        <v>79</v>
      </c>
      <c r="AU1059" s="15" t="s">
        <v>79</v>
      </c>
      <c r="AV1059" s="17" t="s">
        <v>79</v>
      </c>
      <c r="AW1059" s="17">
        <v>24</v>
      </c>
      <c r="AX1059" s="17">
        <v>150</v>
      </c>
      <c r="AY1059" s="4" t="s">
        <v>410</v>
      </c>
      <c r="AZ1059" s="4" t="s">
        <v>411</v>
      </c>
      <c r="BA1059" s="5">
        <v>1</v>
      </c>
      <c r="BB1059" s="5" t="s">
        <v>79</v>
      </c>
      <c r="BC1059" s="5" t="s">
        <v>79</v>
      </c>
      <c r="BD1059" s="5" t="s">
        <v>376</v>
      </c>
      <c r="BE1059" s="5" t="s">
        <v>810</v>
      </c>
      <c r="BF1059" s="5" t="s">
        <v>79</v>
      </c>
      <c r="BG1059" s="5" t="b">
        <v>0</v>
      </c>
    </row>
    <row r="1060" spans="41:59" ht="12.75">
      <c r="AO1060" s="5">
        <v>1051</v>
      </c>
      <c r="AP1060" s="77" t="s">
        <v>928</v>
      </c>
      <c r="AQ1060" s="14" t="s">
        <v>79</v>
      </c>
      <c r="AR1060" s="15" t="s">
        <v>79</v>
      </c>
      <c r="AS1060" s="15" t="s">
        <v>79</v>
      </c>
      <c r="AT1060" s="16" t="s">
        <v>79</v>
      </c>
      <c r="AU1060" s="15" t="s">
        <v>79</v>
      </c>
      <c r="AV1060" s="17" t="s">
        <v>79</v>
      </c>
      <c r="AW1060" s="17">
        <v>24</v>
      </c>
      <c r="AX1060" s="17">
        <v>150</v>
      </c>
      <c r="AY1060" s="4" t="s">
        <v>410</v>
      </c>
      <c r="AZ1060" s="4" t="s">
        <v>411</v>
      </c>
      <c r="BA1060" s="5">
        <v>1</v>
      </c>
      <c r="BB1060" s="5" t="s">
        <v>79</v>
      </c>
      <c r="BC1060" s="5" t="s">
        <v>79</v>
      </c>
      <c r="BD1060" s="5" t="s">
        <v>376</v>
      </c>
      <c r="BE1060" s="5" t="s">
        <v>810</v>
      </c>
      <c r="BF1060" s="5" t="s">
        <v>929</v>
      </c>
      <c r="BG1060" s="5" t="b">
        <v>0</v>
      </c>
    </row>
    <row r="1061" spans="41:59" ht="12.75">
      <c r="AO1061" s="5">
        <v>1052</v>
      </c>
      <c r="AP1061" s="77" t="s">
        <v>930</v>
      </c>
      <c r="AQ1061" s="14" t="s">
        <v>79</v>
      </c>
      <c r="AR1061" s="15" t="s">
        <v>79</v>
      </c>
      <c r="AS1061" s="15" t="s">
        <v>79</v>
      </c>
      <c r="AT1061" s="16" t="s">
        <v>79</v>
      </c>
      <c r="AU1061" s="15" t="s">
        <v>79</v>
      </c>
      <c r="AV1061" s="17" t="s">
        <v>79</v>
      </c>
      <c r="AW1061" s="17">
        <v>24</v>
      </c>
      <c r="AX1061" s="17">
        <v>150</v>
      </c>
      <c r="AY1061" s="4" t="s">
        <v>410</v>
      </c>
      <c r="AZ1061" s="4" t="s">
        <v>411</v>
      </c>
      <c r="BA1061" s="5">
        <v>1</v>
      </c>
      <c r="BB1061" s="5" t="s">
        <v>79</v>
      </c>
      <c r="BC1061" s="5" t="s">
        <v>79</v>
      </c>
      <c r="BD1061" s="5" t="s">
        <v>376</v>
      </c>
      <c r="BE1061" s="5" t="s">
        <v>810</v>
      </c>
      <c r="BF1061" s="5" t="s">
        <v>931</v>
      </c>
      <c r="BG1061" s="5" t="b">
        <v>0</v>
      </c>
    </row>
    <row r="1062" spans="41:59" ht="12.75">
      <c r="AO1062" s="5">
        <v>1053</v>
      </c>
      <c r="AP1062" s="77" t="s">
        <v>932</v>
      </c>
      <c r="AQ1062" s="14" t="s">
        <v>79</v>
      </c>
      <c r="AR1062" s="15" t="s">
        <v>79</v>
      </c>
      <c r="AS1062" s="15" t="s">
        <v>79</v>
      </c>
      <c r="AT1062" s="16" t="s">
        <v>79</v>
      </c>
      <c r="AU1062" s="15" t="s">
        <v>79</v>
      </c>
      <c r="AV1062" s="17" t="s">
        <v>79</v>
      </c>
      <c r="AW1062" s="17">
        <v>24</v>
      </c>
      <c r="AX1062" s="17">
        <v>150</v>
      </c>
      <c r="AY1062" s="4" t="s">
        <v>410</v>
      </c>
      <c r="AZ1062" s="4" t="s">
        <v>411</v>
      </c>
      <c r="BA1062" s="5">
        <v>1</v>
      </c>
      <c r="BB1062" s="5" t="s">
        <v>79</v>
      </c>
      <c r="BC1062" s="5" t="s">
        <v>79</v>
      </c>
      <c r="BD1062" s="5" t="s">
        <v>376</v>
      </c>
      <c r="BE1062" s="5" t="s">
        <v>810</v>
      </c>
      <c r="BF1062" s="5" t="s">
        <v>933</v>
      </c>
      <c r="BG1062" s="5" t="b">
        <v>0</v>
      </c>
    </row>
    <row r="1063" spans="41:59" ht="12.75">
      <c r="AO1063" s="5">
        <v>1054</v>
      </c>
      <c r="AP1063" s="77" t="s">
        <v>934</v>
      </c>
      <c r="AQ1063" s="14" t="s">
        <v>79</v>
      </c>
      <c r="AR1063" s="15" t="s">
        <v>79</v>
      </c>
      <c r="AS1063" s="15" t="s">
        <v>79</v>
      </c>
      <c r="AT1063" s="16" t="s">
        <v>79</v>
      </c>
      <c r="AU1063" s="15" t="s">
        <v>79</v>
      </c>
      <c r="AV1063" s="17" t="s">
        <v>79</v>
      </c>
      <c r="AW1063" s="17">
        <v>24</v>
      </c>
      <c r="AX1063" s="17">
        <v>150</v>
      </c>
      <c r="AY1063" s="4" t="s">
        <v>410</v>
      </c>
      <c r="AZ1063" s="4" t="s">
        <v>411</v>
      </c>
      <c r="BA1063" s="5">
        <v>1</v>
      </c>
      <c r="BB1063" s="5" t="s">
        <v>79</v>
      </c>
      <c r="BC1063" s="5" t="s">
        <v>79</v>
      </c>
      <c r="BD1063" s="5" t="s">
        <v>376</v>
      </c>
      <c r="BE1063" s="5" t="s">
        <v>810</v>
      </c>
      <c r="BF1063" s="5" t="s">
        <v>935</v>
      </c>
      <c r="BG1063" s="5" t="b">
        <v>0</v>
      </c>
    </row>
    <row r="1064" spans="41:59" ht="12.75">
      <c r="AO1064" s="5">
        <v>1055</v>
      </c>
      <c r="AP1064" s="77" t="s">
        <v>936</v>
      </c>
      <c r="AQ1064" s="14" t="s">
        <v>79</v>
      </c>
      <c r="AR1064" s="15" t="s">
        <v>79</v>
      </c>
      <c r="AS1064" s="15" t="s">
        <v>79</v>
      </c>
      <c r="AT1064" s="16" t="s">
        <v>79</v>
      </c>
      <c r="AU1064" s="15" t="s">
        <v>79</v>
      </c>
      <c r="AV1064" s="17" t="s">
        <v>79</v>
      </c>
      <c r="AW1064" s="17">
        <v>24</v>
      </c>
      <c r="AX1064" s="17">
        <v>150</v>
      </c>
      <c r="AY1064" s="4" t="s">
        <v>410</v>
      </c>
      <c r="AZ1064" s="4" t="s">
        <v>411</v>
      </c>
      <c r="BA1064" s="5">
        <v>1</v>
      </c>
      <c r="BB1064" s="5" t="s">
        <v>79</v>
      </c>
      <c r="BC1064" s="5" t="s">
        <v>79</v>
      </c>
      <c r="BD1064" s="5" t="s">
        <v>376</v>
      </c>
      <c r="BE1064" s="5" t="s">
        <v>94</v>
      </c>
      <c r="BF1064" s="5" t="s">
        <v>912</v>
      </c>
      <c r="BG1064" s="5" t="b">
        <v>0</v>
      </c>
    </row>
    <row r="1065" spans="41:59" ht="12.75">
      <c r="AO1065" s="5">
        <v>1056</v>
      </c>
      <c r="AP1065" s="77" t="s">
        <v>937</v>
      </c>
      <c r="AQ1065" s="14" t="s">
        <v>79</v>
      </c>
      <c r="AR1065" s="15" t="s">
        <v>79</v>
      </c>
      <c r="AS1065" s="15" t="s">
        <v>79</v>
      </c>
      <c r="AT1065" s="16" t="s">
        <v>79</v>
      </c>
      <c r="AU1065" s="15" t="s">
        <v>79</v>
      </c>
      <c r="AV1065" s="17" t="s">
        <v>79</v>
      </c>
      <c r="AW1065" s="17">
        <v>24</v>
      </c>
      <c r="AX1065" s="17">
        <v>150</v>
      </c>
      <c r="AY1065" s="4" t="s">
        <v>410</v>
      </c>
      <c r="AZ1065" s="4" t="s">
        <v>411</v>
      </c>
      <c r="BA1065" s="5">
        <v>1</v>
      </c>
      <c r="BB1065" s="5" t="s">
        <v>79</v>
      </c>
      <c r="BC1065" s="5" t="s">
        <v>79</v>
      </c>
      <c r="BD1065" s="5" t="s">
        <v>376</v>
      </c>
      <c r="BE1065" s="5" t="s">
        <v>258</v>
      </c>
      <c r="BF1065" s="5" t="s">
        <v>938</v>
      </c>
      <c r="BG1065" s="5" t="b">
        <v>0</v>
      </c>
    </row>
    <row r="1066" spans="41:59" ht="12.75">
      <c r="AO1066" s="5">
        <v>1057</v>
      </c>
      <c r="AP1066" s="77" t="s">
        <v>939</v>
      </c>
      <c r="AQ1066" s="14" t="s">
        <v>79</v>
      </c>
      <c r="AR1066" s="15" t="s">
        <v>79</v>
      </c>
      <c r="AS1066" s="15" t="s">
        <v>79</v>
      </c>
      <c r="AT1066" s="16" t="s">
        <v>79</v>
      </c>
      <c r="AU1066" s="15" t="s">
        <v>79</v>
      </c>
      <c r="AV1066" s="17" t="s">
        <v>79</v>
      </c>
      <c r="AW1066" s="17">
        <v>24</v>
      </c>
      <c r="AX1066" s="17">
        <v>150</v>
      </c>
      <c r="AY1066" s="4" t="s">
        <v>410</v>
      </c>
      <c r="AZ1066" s="4" t="s">
        <v>411</v>
      </c>
      <c r="BA1066" s="5">
        <v>1</v>
      </c>
      <c r="BB1066" s="5" t="s">
        <v>79</v>
      </c>
      <c r="BC1066" s="5" t="s">
        <v>79</v>
      </c>
      <c r="BD1066" s="5" t="s">
        <v>376</v>
      </c>
      <c r="BE1066" s="5" t="s">
        <v>258</v>
      </c>
      <c r="BF1066" s="5" t="s">
        <v>940</v>
      </c>
      <c r="BG1066" s="5" t="b">
        <v>0</v>
      </c>
    </row>
    <row r="1067" spans="41:59" ht="12.75">
      <c r="AO1067" s="5">
        <v>1058</v>
      </c>
      <c r="AP1067" s="77" t="s">
        <v>941</v>
      </c>
      <c r="AQ1067" s="14" t="s">
        <v>79</v>
      </c>
      <c r="AR1067" s="15" t="s">
        <v>79</v>
      </c>
      <c r="AS1067" s="15" t="s">
        <v>79</v>
      </c>
      <c r="AT1067" s="16" t="s">
        <v>79</v>
      </c>
      <c r="AU1067" s="15" t="s">
        <v>79</v>
      </c>
      <c r="AV1067" s="17" t="s">
        <v>79</v>
      </c>
      <c r="AW1067" s="17">
        <v>24</v>
      </c>
      <c r="AX1067" s="17">
        <v>150</v>
      </c>
      <c r="AY1067" s="4" t="s">
        <v>410</v>
      </c>
      <c r="AZ1067" s="4" t="s">
        <v>411</v>
      </c>
      <c r="BA1067" s="5">
        <v>2</v>
      </c>
      <c r="BB1067" s="5" t="s">
        <v>79</v>
      </c>
      <c r="BC1067" s="5" t="s">
        <v>79</v>
      </c>
      <c r="BD1067" s="5" t="s">
        <v>376</v>
      </c>
      <c r="BE1067" s="5" t="s">
        <v>942</v>
      </c>
      <c r="BF1067" s="5" t="s">
        <v>943</v>
      </c>
      <c r="BG1067" s="5" t="b">
        <v>0</v>
      </c>
    </row>
    <row r="1068" spans="41:59" ht="12.75">
      <c r="AO1068" s="5">
        <v>1059</v>
      </c>
      <c r="AP1068" s="77" t="s">
        <v>944</v>
      </c>
      <c r="AQ1068" s="14" t="s">
        <v>79</v>
      </c>
      <c r="AR1068" s="15" t="s">
        <v>79</v>
      </c>
      <c r="AS1068" s="15" t="s">
        <v>79</v>
      </c>
      <c r="AT1068" s="16" t="s">
        <v>79</v>
      </c>
      <c r="AU1068" s="15" t="s">
        <v>79</v>
      </c>
      <c r="AV1068" s="17" t="s">
        <v>79</v>
      </c>
      <c r="AW1068" s="17">
        <v>24</v>
      </c>
      <c r="AX1068" s="17">
        <v>150</v>
      </c>
      <c r="AY1068" s="4" t="s">
        <v>410</v>
      </c>
      <c r="AZ1068" s="4" t="s">
        <v>411</v>
      </c>
      <c r="BA1068" s="5">
        <v>2</v>
      </c>
      <c r="BB1068" s="5" t="s">
        <v>79</v>
      </c>
      <c r="BC1068" s="5" t="s">
        <v>79</v>
      </c>
      <c r="BD1068" s="5" t="s">
        <v>376</v>
      </c>
      <c r="BE1068" s="5" t="s">
        <v>942</v>
      </c>
      <c r="BF1068" s="5" t="s">
        <v>945</v>
      </c>
      <c r="BG1068" s="5" t="b">
        <v>0</v>
      </c>
    </row>
    <row r="1069" spans="41:59" ht="12.75">
      <c r="AO1069" s="5">
        <v>1060</v>
      </c>
      <c r="AP1069" s="77" t="s">
        <v>946</v>
      </c>
      <c r="AQ1069" s="14" t="s">
        <v>79</v>
      </c>
      <c r="AR1069" s="15" t="s">
        <v>79</v>
      </c>
      <c r="AS1069" s="15" t="s">
        <v>79</v>
      </c>
      <c r="AT1069" s="16" t="s">
        <v>79</v>
      </c>
      <c r="AU1069" s="15" t="s">
        <v>79</v>
      </c>
      <c r="AV1069" s="17" t="s">
        <v>79</v>
      </c>
      <c r="AW1069" s="17">
        <v>24</v>
      </c>
      <c r="AX1069" s="17">
        <v>75</v>
      </c>
      <c r="AY1069" s="4" t="s">
        <v>410</v>
      </c>
      <c r="AZ1069" s="4" t="s">
        <v>498</v>
      </c>
      <c r="BA1069" s="5">
        <v>2</v>
      </c>
      <c r="BB1069" s="5" t="s">
        <v>79</v>
      </c>
      <c r="BC1069" s="5" t="s">
        <v>79</v>
      </c>
      <c r="BD1069" s="5" t="s">
        <v>376</v>
      </c>
      <c r="BE1069" s="5" t="s">
        <v>947</v>
      </c>
      <c r="BF1069" s="5" t="s">
        <v>912</v>
      </c>
      <c r="BG1069" s="5" t="b">
        <v>0</v>
      </c>
    </row>
    <row r="1070" spans="41:59" ht="12.75">
      <c r="AO1070" s="5">
        <v>1061</v>
      </c>
      <c r="AP1070" s="77" t="s">
        <v>948</v>
      </c>
      <c r="AQ1070" s="14" t="s">
        <v>79</v>
      </c>
      <c r="AR1070" s="15" t="s">
        <v>79</v>
      </c>
      <c r="AS1070" s="15" t="s">
        <v>79</v>
      </c>
      <c r="AT1070" s="16" t="s">
        <v>79</v>
      </c>
      <c r="AU1070" s="15" t="s">
        <v>79</v>
      </c>
      <c r="AV1070" s="17" t="s">
        <v>79</v>
      </c>
      <c r="AW1070" s="17">
        <v>24</v>
      </c>
      <c r="AX1070" s="17">
        <v>150</v>
      </c>
      <c r="AY1070" s="4" t="s">
        <v>410</v>
      </c>
      <c r="AZ1070" s="4" t="s">
        <v>411</v>
      </c>
      <c r="BA1070" s="5">
        <v>2</v>
      </c>
      <c r="BB1070" s="5" t="s">
        <v>79</v>
      </c>
      <c r="BC1070" s="5" t="s">
        <v>79</v>
      </c>
      <c r="BD1070" s="5" t="s">
        <v>376</v>
      </c>
      <c r="BE1070" s="5" t="s">
        <v>949</v>
      </c>
      <c r="BF1070" s="5" t="s">
        <v>950</v>
      </c>
      <c r="BG1070" s="5" t="b">
        <v>0</v>
      </c>
    </row>
    <row r="1071" spans="41:59" ht="12.75">
      <c r="AO1071" s="5">
        <v>1062</v>
      </c>
      <c r="AP1071" s="77" t="s">
        <v>951</v>
      </c>
      <c r="AQ1071" s="14" t="s">
        <v>79</v>
      </c>
      <c r="AR1071" s="15" t="s">
        <v>79</v>
      </c>
      <c r="AS1071" s="15" t="s">
        <v>79</v>
      </c>
      <c r="AT1071" s="16" t="s">
        <v>79</v>
      </c>
      <c r="AU1071" s="15" t="s">
        <v>79</v>
      </c>
      <c r="AV1071" s="17" t="s">
        <v>79</v>
      </c>
      <c r="AW1071" s="17">
        <v>24</v>
      </c>
      <c r="AX1071" s="17">
        <v>150</v>
      </c>
      <c r="AY1071" s="4" t="s">
        <v>410</v>
      </c>
      <c r="AZ1071" s="4" t="s">
        <v>411</v>
      </c>
      <c r="BA1071" s="5">
        <v>2</v>
      </c>
      <c r="BB1071" s="5" t="s">
        <v>79</v>
      </c>
      <c r="BC1071" s="5" t="s">
        <v>79</v>
      </c>
      <c r="BD1071" s="5" t="s">
        <v>376</v>
      </c>
      <c r="BE1071" s="5" t="s">
        <v>952</v>
      </c>
      <c r="BF1071" s="5" t="s">
        <v>953</v>
      </c>
      <c r="BG1071" s="5" t="b">
        <v>0</v>
      </c>
    </row>
    <row r="1072" spans="41:59" ht="12.75">
      <c r="AO1072" s="5">
        <v>1063</v>
      </c>
      <c r="AP1072" s="77" t="s">
        <v>954</v>
      </c>
      <c r="AQ1072" s="14" t="s">
        <v>79</v>
      </c>
      <c r="AR1072" s="15" t="s">
        <v>79</v>
      </c>
      <c r="AS1072" s="15" t="s">
        <v>79</v>
      </c>
      <c r="AT1072" s="16" t="s">
        <v>79</v>
      </c>
      <c r="AU1072" s="15" t="s">
        <v>79</v>
      </c>
      <c r="AV1072" s="17" t="s">
        <v>79</v>
      </c>
      <c r="AW1072" s="17">
        <v>24</v>
      </c>
      <c r="AX1072" s="17">
        <v>150</v>
      </c>
      <c r="AY1072" s="4" t="s">
        <v>410</v>
      </c>
      <c r="AZ1072" s="4" t="s">
        <v>411</v>
      </c>
      <c r="BA1072" s="5">
        <v>2</v>
      </c>
      <c r="BB1072" s="5" t="s">
        <v>79</v>
      </c>
      <c r="BC1072" s="5" t="s">
        <v>79</v>
      </c>
      <c r="BD1072" s="5" t="s">
        <v>376</v>
      </c>
      <c r="BE1072" s="5" t="s">
        <v>949</v>
      </c>
      <c r="BF1072" s="5" t="s">
        <v>950</v>
      </c>
      <c r="BG1072" s="5" t="b">
        <v>0</v>
      </c>
    </row>
    <row r="1073" spans="41:59" ht="12.75">
      <c r="AO1073" s="5">
        <v>1064</v>
      </c>
      <c r="AP1073" s="77" t="s">
        <v>955</v>
      </c>
      <c r="AQ1073" s="14" t="s">
        <v>79</v>
      </c>
      <c r="AR1073" s="15" t="s">
        <v>79</v>
      </c>
      <c r="AS1073" s="15" t="s">
        <v>79</v>
      </c>
      <c r="AT1073" s="16" t="s">
        <v>79</v>
      </c>
      <c r="AU1073" s="15" t="s">
        <v>79</v>
      </c>
      <c r="AV1073" s="17" t="s">
        <v>79</v>
      </c>
      <c r="AW1073" s="17">
        <v>24</v>
      </c>
      <c r="AX1073" s="17">
        <v>150</v>
      </c>
      <c r="AY1073" s="4" t="s">
        <v>410</v>
      </c>
      <c r="AZ1073" s="4" t="s">
        <v>411</v>
      </c>
      <c r="BA1073" s="5">
        <v>2</v>
      </c>
      <c r="BB1073" s="5" t="s">
        <v>79</v>
      </c>
      <c r="BC1073" s="5" t="s">
        <v>79</v>
      </c>
      <c r="BD1073" s="5" t="s">
        <v>376</v>
      </c>
      <c r="BE1073" s="5" t="s">
        <v>949</v>
      </c>
      <c r="BF1073" s="5" t="s">
        <v>956</v>
      </c>
      <c r="BG1073" s="5" t="b">
        <v>0</v>
      </c>
    </row>
    <row r="1074" spans="41:59" ht="12.75">
      <c r="AO1074" s="5">
        <v>1065</v>
      </c>
      <c r="AP1074" s="77" t="s">
        <v>957</v>
      </c>
      <c r="AQ1074" s="14" t="s">
        <v>79</v>
      </c>
      <c r="AR1074" s="15" t="s">
        <v>79</v>
      </c>
      <c r="AS1074" s="15" t="s">
        <v>79</v>
      </c>
      <c r="AT1074" s="16" t="s">
        <v>79</v>
      </c>
      <c r="AU1074" s="15" t="s">
        <v>79</v>
      </c>
      <c r="AV1074" s="17" t="s">
        <v>79</v>
      </c>
      <c r="AW1074" s="17">
        <v>24</v>
      </c>
      <c r="AX1074" s="17">
        <v>150</v>
      </c>
      <c r="AY1074" s="4" t="s">
        <v>410</v>
      </c>
      <c r="AZ1074" s="4" t="s">
        <v>411</v>
      </c>
      <c r="BA1074" s="5">
        <v>2</v>
      </c>
      <c r="BB1074" s="5" t="s">
        <v>79</v>
      </c>
      <c r="BC1074" s="5" t="s">
        <v>79</v>
      </c>
      <c r="BD1074" s="5" t="s">
        <v>376</v>
      </c>
      <c r="BE1074" s="5" t="s">
        <v>942</v>
      </c>
      <c r="BF1074" s="5" t="s">
        <v>950</v>
      </c>
      <c r="BG1074" s="5" t="b">
        <v>0</v>
      </c>
    </row>
    <row r="1075" spans="41:59" ht="12.75">
      <c r="AO1075" s="5">
        <v>1066</v>
      </c>
      <c r="AP1075" s="77" t="s">
        <v>958</v>
      </c>
      <c r="AQ1075" s="14" t="s">
        <v>79</v>
      </c>
      <c r="AR1075" s="15" t="s">
        <v>79</v>
      </c>
      <c r="AS1075" s="15" t="s">
        <v>79</v>
      </c>
      <c r="AT1075" s="16" t="s">
        <v>79</v>
      </c>
      <c r="AU1075" s="15" t="s">
        <v>79</v>
      </c>
      <c r="AV1075" s="17" t="s">
        <v>79</v>
      </c>
      <c r="AW1075" s="17">
        <v>120</v>
      </c>
      <c r="AX1075" s="17">
        <v>300</v>
      </c>
      <c r="AY1075" s="4" t="s">
        <v>410</v>
      </c>
      <c r="AZ1075" s="4" t="s">
        <v>792</v>
      </c>
      <c r="BA1075" s="5">
        <v>2</v>
      </c>
      <c r="BB1075" s="5" t="s">
        <v>79</v>
      </c>
      <c r="BC1075" s="5" t="s">
        <v>79</v>
      </c>
      <c r="BD1075" s="5" t="s">
        <v>376</v>
      </c>
      <c r="BE1075" s="5" t="s">
        <v>94</v>
      </c>
      <c r="BF1075" s="5" t="s">
        <v>959</v>
      </c>
      <c r="BG1075" s="5" t="b">
        <v>0</v>
      </c>
    </row>
    <row r="1076" spans="41:59" ht="12.75">
      <c r="AO1076" s="5">
        <v>1067</v>
      </c>
      <c r="AP1076" s="77" t="s">
        <v>960</v>
      </c>
      <c r="AQ1076" s="14" t="s">
        <v>79</v>
      </c>
      <c r="AR1076" s="15" t="s">
        <v>79</v>
      </c>
      <c r="AS1076" s="15" t="s">
        <v>79</v>
      </c>
      <c r="AT1076" s="16" t="s">
        <v>79</v>
      </c>
      <c r="AU1076" s="15" t="s">
        <v>79</v>
      </c>
      <c r="AV1076" s="17" t="s">
        <v>79</v>
      </c>
      <c r="AW1076" s="17">
        <v>24</v>
      </c>
      <c r="AX1076" s="17">
        <v>150</v>
      </c>
      <c r="AY1076" s="4" t="s">
        <v>410</v>
      </c>
      <c r="AZ1076" s="4" t="s">
        <v>411</v>
      </c>
      <c r="BA1076" s="5">
        <v>2</v>
      </c>
      <c r="BB1076" s="5" t="s">
        <v>79</v>
      </c>
      <c r="BC1076" s="5" t="s">
        <v>79</v>
      </c>
      <c r="BD1076" s="5" t="s">
        <v>376</v>
      </c>
      <c r="BE1076" s="5" t="s">
        <v>961</v>
      </c>
      <c r="BF1076" s="5" t="s">
        <v>962</v>
      </c>
      <c r="BG1076" s="5" t="b">
        <v>0</v>
      </c>
    </row>
    <row r="1077" spans="41:59" ht="12.75">
      <c r="AO1077" s="5">
        <v>1068</v>
      </c>
      <c r="AP1077" s="77" t="s">
        <v>963</v>
      </c>
      <c r="AQ1077" s="14" t="s">
        <v>79</v>
      </c>
      <c r="AR1077" s="15" t="s">
        <v>79</v>
      </c>
      <c r="AS1077" s="15" t="s">
        <v>79</v>
      </c>
      <c r="AT1077" s="16" t="s">
        <v>79</v>
      </c>
      <c r="AU1077" s="15" t="s">
        <v>79</v>
      </c>
      <c r="AV1077" s="17" t="s">
        <v>79</v>
      </c>
      <c r="AW1077" s="17">
        <v>24</v>
      </c>
      <c r="AX1077" s="17">
        <v>75</v>
      </c>
      <c r="AY1077" s="4" t="s">
        <v>410</v>
      </c>
      <c r="AZ1077" s="4" t="s">
        <v>498</v>
      </c>
      <c r="BA1077" s="5">
        <v>2</v>
      </c>
      <c r="BB1077" s="5" t="s">
        <v>79</v>
      </c>
      <c r="BC1077" s="5" t="s">
        <v>79</v>
      </c>
      <c r="BD1077" s="5" t="s">
        <v>376</v>
      </c>
      <c r="BE1077" s="5" t="s">
        <v>964</v>
      </c>
      <c r="BF1077" s="5" t="s">
        <v>965</v>
      </c>
      <c r="BG1077" s="5" t="b">
        <v>0</v>
      </c>
    </row>
    <row r="1078" spans="41:59" ht="12.75">
      <c r="AO1078" s="5">
        <v>1069</v>
      </c>
      <c r="AP1078" s="77" t="s">
        <v>966</v>
      </c>
      <c r="AQ1078" s="14" t="s">
        <v>79</v>
      </c>
      <c r="AR1078" s="15" t="s">
        <v>79</v>
      </c>
      <c r="AS1078" s="15" t="s">
        <v>79</v>
      </c>
      <c r="AT1078" s="16" t="s">
        <v>79</v>
      </c>
      <c r="AU1078" s="15" t="s">
        <v>79</v>
      </c>
      <c r="AV1078" s="17" t="s">
        <v>79</v>
      </c>
      <c r="AW1078" s="17">
        <v>24</v>
      </c>
      <c r="AX1078" s="17">
        <v>75</v>
      </c>
      <c r="AY1078" s="4">
        <v>160</v>
      </c>
      <c r="AZ1078" s="4">
        <v>30</v>
      </c>
      <c r="BA1078" s="5" t="s">
        <v>79</v>
      </c>
      <c r="BB1078" s="5" t="s">
        <v>79</v>
      </c>
      <c r="BC1078" s="5" t="s">
        <v>79</v>
      </c>
      <c r="BD1078" s="5" t="s">
        <v>376</v>
      </c>
      <c r="BE1078" s="5" t="s">
        <v>781</v>
      </c>
      <c r="BF1078" s="5" t="s">
        <v>79</v>
      </c>
      <c r="BG1078" s="5" t="b">
        <v>0</v>
      </c>
    </row>
    <row r="1079" spans="41:59" ht="12.75">
      <c r="AO1079" s="5">
        <v>1070</v>
      </c>
      <c r="AP1079" s="77" t="s">
        <v>967</v>
      </c>
      <c r="AQ1079" s="14" t="s">
        <v>79</v>
      </c>
      <c r="AR1079" s="15" t="s">
        <v>79</v>
      </c>
      <c r="AS1079" s="15" t="s">
        <v>79</v>
      </c>
      <c r="AT1079" s="16" t="s">
        <v>79</v>
      </c>
      <c r="AU1079" s="15" t="s">
        <v>79</v>
      </c>
      <c r="AV1079" s="17" t="s">
        <v>79</v>
      </c>
      <c r="AW1079" s="17">
        <v>24</v>
      </c>
      <c r="AX1079" s="17">
        <v>150</v>
      </c>
      <c r="AY1079" s="4">
        <v>160</v>
      </c>
      <c r="AZ1079" s="4">
        <v>60</v>
      </c>
      <c r="BA1079" s="5" t="s">
        <v>79</v>
      </c>
      <c r="BB1079" s="5" t="s">
        <v>79</v>
      </c>
      <c r="BC1079" s="5" t="s">
        <v>79</v>
      </c>
      <c r="BD1079" s="5" t="s">
        <v>376</v>
      </c>
      <c r="BE1079" s="5" t="s">
        <v>776</v>
      </c>
      <c r="BF1079" s="5" t="s">
        <v>79</v>
      </c>
      <c r="BG1079" s="5" t="b">
        <v>0</v>
      </c>
    </row>
    <row r="1080" spans="41:59" ht="12.75">
      <c r="AO1080" s="5">
        <v>1071</v>
      </c>
      <c r="AP1080" s="77" t="s">
        <v>968</v>
      </c>
      <c r="AQ1080" s="14" t="s">
        <v>79</v>
      </c>
      <c r="AR1080" s="15" t="s">
        <v>79</v>
      </c>
      <c r="AS1080" s="15" t="s">
        <v>79</v>
      </c>
      <c r="AT1080" s="16" t="s">
        <v>79</v>
      </c>
      <c r="AU1080" s="15" t="s">
        <v>79</v>
      </c>
      <c r="AV1080" s="17" t="s">
        <v>79</v>
      </c>
      <c r="AW1080" s="17">
        <v>24</v>
      </c>
      <c r="AX1080" s="17">
        <v>150</v>
      </c>
      <c r="AY1080" s="4">
        <v>160</v>
      </c>
      <c r="AZ1080" s="4">
        <v>60</v>
      </c>
      <c r="BA1080" s="5" t="s">
        <v>79</v>
      </c>
      <c r="BB1080" s="5" t="s">
        <v>79</v>
      </c>
      <c r="BC1080" s="5" t="s">
        <v>79</v>
      </c>
      <c r="BD1080" s="5" t="s">
        <v>376</v>
      </c>
      <c r="BE1080" s="5" t="s">
        <v>776</v>
      </c>
      <c r="BF1080" s="5" t="s">
        <v>79</v>
      </c>
      <c r="BG1080" s="5" t="b">
        <v>0</v>
      </c>
    </row>
    <row r="1081" spans="41:59" ht="12.75">
      <c r="AO1081" s="5">
        <v>1072</v>
      </c>
      <c r="AP1081" s="77" t="s">
        <v>969</v>
      </c>
      <c r="AQ1081" s="14" t="s">
        <v>79</v>
      </c>
      <c r="AR1081" s="15" t="s">
        <v>79</v>
      </c>
      <c r="AS1081" s="15" t="s">
        <v>79</v>
      </c>
      <c r="AT1081" s="16" t="s">
        <v>79</v>
      </c>
      <c r="AU1081" s="15" t="s">
        <v>79</v>
      </c>
      <c r="AV1081" s="17" t="s">
        <v>79</v>
      </c>
      <c r="AW1081" s="17">
        <v>24</v>
      </c>
      <c r="AX1081" s="17">
        <v>150</v>
      </c>
      <c r="AY1081" s="4">
        <v>90</v>
      </c>
      <c r="AZ1081" s="4">
        <v>60</v>
      </c>
      <c r="BA1081" s="5" t="s">
        <v>79</v>
      </c>
      <c r="BB1081" s="5" t="s">
        <v>79</v>
      </c>
      <c r="BC1081" s="5" t="s">
        <v>79</v>
      </c>
      <c r="BD1081" s="5" t="s">
        <v>376</v>
      </c>
      <c r="BE1081" s="5" t="s">
        <v>94</v>
      </c>
      <c r="BF1081" s="5" t="s">
        <v>79</v>
      </c>
      <c r="BG1081" s="5" t="b">
        <v>0</v>
      </c>
    </row>
    <row r="1082" spans="41:59" ht="12.75">
      <c r="AO1082" s="5">
        <v>1073</v>
      </c>
      <c r="AP1082" s="77" t="s">
        <v>970</v>
      </c>
      <c r="AQ1082" s="14" t="s">
        <v>79</v>
      </c>
      <c r="AR1082" s="15" t="s">
        <v>79</v>
      </c>
      <c r="AS1082" s="15" t="s">
        <v>79</v>
      </c>
      <c r="AT1082" s="16" t="s">
        <v>79</v>
      </c>
      <c r="AU1082" s="15" t="s">
        <v>79</v>
      </c>
      <c r="AV1082" s="17" t="s">
        <v>79</v>
      </c>
      <c r="AW1082" s="17">
        <v>24</v>
      </c>
      <c r="AX1082" s="17">
        <v>75</v>
      </c>
      <c r="AY1082" s="4">
        <v>90</v>
      </c>
      <c r="AZ1082" s="4">
        <v>60</v>
      </c>
      <c r="BA1082" s="5" t="s">
        <v>79</v>
      </c>
      <c r="BB1082" s="5" t="s">
        <v>79</v>
      </c>
      <c r="BC1082" s="5" t="s">
        <v>79</v>
      </c>
      <c r="BD1082" s="5" t="s">
        <v>376</v>
      </c>
      <c r="BE1082" s="5" t="s">
        <v>94</v>
      </c>
      <c r="BF1082" s="5" t="s">
        <v>79</v>
      </c>
      <c r="BG1082" s="5" t="b">
        <v>0</v>
      </c>
    </row>
    <row r="1083" spans="41:59" ht="12.75">
      <c r="AO1083" s="5">
        <v>1074</v>
      </c>
      <c r="AP1083" s="77" t="s">
        <v>971</v>
      </c>
      <c r="AQ1083" s="14" t="s">
        <v>79</v>
      </c>
      <c r="AR1083" s="15" t="s">
        <v>79</v>
      </c>
      <c r="AS1083" s="15" t="s">
        <v>79</v>
      </c>
      <c r="AT1083" s="16" t="s">
        <v>79</v>
      </c>
      <c r="AU1083" s="15" t="s">
        <v>79</v>
      </c>
      <c r="AV1083" s="17" t="s">
        <v>79</v>
      </c>
      <c r="AW1083" s="17">
        <v>24</v>
      </c>
      <c r="AX1083" s="17">
        <v>40</v>
      </c>
      <c r="AY1083" s="4">
        <v>240</v>
      </c>
      <c r="AZ1083" s="4">
        <v>90</v>
      </c>
      <c r="BA1083" s="5">
        <v>2</v>
      </c>
      <c r="BB1083" s="5" t="s">
        <v>79</v>
      </c>
      <c r="BC1083" s="5" t="s">
        <v>79</v>
      </c>
      <c r="BD1083" s="5" t="s">
        <v>376</v>
      </c>
      <c r="BE1083" s="5" t="s">
        <v>94</v>
      </c>
      <c r="BF1083" s="5" t="s">
        <v>79</v>
      </c>
      <c r="BG1083" s="5" t="b">
        <v>0</v>
      </c>
    </row>
    <row r="1084" spans="41:59" ht="12.75">
      <c r="AO1084" s="5">
        <v>1075</v>
      </c>
      <c r="AP1084" s="77" t="s">
        <v>972</v>
      </c>
      <c r="AQ1084" s="14" t="s">
        <v>215</v>
      </c>
      <c r="AR1084" s="15" t="s">
        <v>79</v>
      </c>
      <c r="AS1084" s="15" t="s">
        <v>79</v>
      </c>
      <c r="AT1084" s="16" t="s">
        <v>79</v>
      </c>
      <c r="AU1084" s="15" t="s">
        <v>90</v>
      </c>
      <c r="AV1084" s="17" t="s">
        <v>79</v>
      </c>
      <c r="AW1084" s="17">
        <v>24</v>
      </c>
      <c r="AX1084" s="17">
        <v>150</v>
      </c>
      <c r="AY1084" s="4">
        <v>160</v>
      </c>
      <c r="AZ1084" s="4">
        <v>60</v>
      </c>
      <c r="BA1084" s="5" t="s">
        <v>79</v>
      </c>
      <c r="BB1084" s="5" t="s">
        <v>79</v>
      </c>
      <c r="BC1084" s="5" t="s">
        <v>79</v>
      </c>
      <c r="BD1084" s="5" t="s">
        <v>376</v>
      </c>
      <c r="BE1084" s="5" t="s">
        <v>217</v>
      </c>
      <c r="BF1084" s="5" t="s">
        <v>79</v>
      </c>
      <c r="BG1084" s="5" t="b">
        <v>0</v>
      </c>
    </row>
    <row r="1085" spans="41:59" ht="12.75">
      <c r="AO1085" s="5">
        <v>1076</v>
      </c>
      <c r="AP1085" s="77" t="s">
        <v>973</v>
      </c>
      <c r="AQ1085" s="14" t="s">
        <v>239</v>
      </c>
      <c r="AR1085" s="15" t="s">
        <v>79</v>
      </c>
      <c r="AS1085" s="15" t="s">
        <v>79</v>
      </c>
      <c r="AT1085" s="16" t="s">
        <v>79</v>
      </c>
      <c r="AU1085" s="15" t="s">
        <v>90</v>
      </c>
      <c r="AV1085" s="17" t="s">
        <v>79</v>
      </c>
      <c r="AW1085" s="17">
        <v>24</v>
      </c>
      <c r="AX1085" s="17">
        <v>150</v>
      </c>
      <c r="AY1085" s="4">
        <v>160</v>
      </c>
      <c r="AZ1085" s="4">
        <v>60</v>
      </c>
      <c r="BA1085" s="5" t="s">
        <v>79</v>
      </c>
      <c r="BB1085" s="5" t="s">
        <v>79</v>
      </c>
      <c r="BC1085" s="5" t="s">
        <v>79</v>
      </c>
      <c r="BD1085" s="5" t="s">
        <v>376</v>
      </c>
      <c r="BE1085" s="5" t="s">
        <v>217</v>
      </c>
      <c r="BF1085" s="5" t="s">
        <v>79</v>
      </c>
      <c r="BG1085" s="5" t="b">
        <v>0</v>
      </c>
    </row>
    <row r="1086" spans="41:59" ht="12.75">
      <c r="AO1086" s="5">
        <v>1077</v>
      </c>
      <c r="AP1086" s="77" t="s">
        <v>974</v>
      </c>
      <c r="AQ1086" s="14" t="s">
        <v>239</v>
      </c>
      <c r="AR1086" s="15" t="s">
        <v>79</v>
      </c>
      <c r="AS1086" s="15" t="s">
        <v>79</v>
      </c>
      <c r="AT1086" s="16" t="s">
        <v>79</v>
      </c>
      <c r="AU1086" s="15" t="s">
        <v>147</v>
      </c>
      <c r="AV1086" s="17" t="s">
        <v>79</v>
      </c>
      <c r="AW1086" s="17">
        <v>24</v>
      </c>
      <c r="AX1086" s="17">
        <v>150</v>
      </c>
      <c r="AY1086" s="4">
        <v>90</v>
      </c>
      <c r="AZ1086" s="4">
        <v>30</v>
      </c>
      <c r="BA1086" s="5" t="s">
        <v>79</v>
      </c>
      <c r="BB1086" s="5" t="s">
        <v>79</v>
      </c>
      <c r="BC1086" s="5" t="s">
        <v>79</v>
      </c>
      <c r="BD1086" s="5" t="s">
        <v>376</v>
      </c>
      <c r="BE1086" s="5" t="s">
        <v>732</v>
      </c>
      <c r="BF1086" s="5" t="s">
        <v>79</v>
      </c>
      <c r="BG1086" s="5" t="b">
        <v>0</v>
      </c>
    </row>
    <row r="1087" spans="41:59" ht="12.75">
      <c r="AO1087" s="5">
        <v>1078</v>
      </c>
      <c r="AP1087" s="77" t="s">
        <v>975</v>
      </c>
      <c r="AQ1087" s="14" t="s">
        <v>79</v>
      </c>
      <c r="AR1087" s="15" t="s">
        <v>79</v>
      </c>
      <c r="AS1087" s="15" t="s">
        <v>79</v>
      </c>
      <c r="AT1087" s="16" t="s">
        <v>79</v>
      </c>
      <c r="AU1087" s="15" t="s">
        <v>79</v>
      </c>
      <c r="AV1087" s="17" t="s">
        <v>79</v>
      </c>
      <c r="AW1087" s="17">
        <v>24</v>
      </c>
      <c r="AX1087" s="17">
        <v>37</v>
      </c>
      <c r="AY1087" s="4">
        <v>160</v>
      </c>
      <c r="AZ1087" s="4">
        <v>15</v>
      </c>
      <c r="BA1087" s="5" t="s">
        <v>79</v>
      </c>
      <c r="BB1087" s="5" t="s">
        <v>79</v>
      </c>
      <c r="BC1087" s="5" t="s">
        <v>79</v>
      </c>
      <c r="BD1087" s="5" t="s">
        <v>376</v>
      </c>
      <c r="BE1087" s="5" t="s">
        <v>94</v>
      </c>
      <c r="BF1087" s="5" t="s">
        <v>79</v>
      </c>
      <c r="BG1087" s="5" t="b">
        <v>0</v>
      </c>
    </row>
    <row r="1088" spans="41:59" ht="12.75">
      <c r="AO1088" s="5">
        <v>1079</v>
      </c>
      <c r="AP1088" s="77" t="s">
        <v>976</v>
      </c>
      <c r="AQ1088" s="14" t="s">
        <v>79</v>
      </c>
      <c r="AR1088" s="15" t="s">
        <v>79</v>
      </c>
      <c r="AS1088" s="15" t="s">
        <v>79</v>
      </c>
      <c r="AT1088" s="16" t="s">
        <v>79</v>
      </c>
      <c r="AU1088" s="15" t="s">
        <v>79</v>
      </c>
      <c r="AV1088" s="17" t="s">
        <v>79</v>
      </c>
      <c r="AW1088" s="17">
        <v>24</v>
      </c>
      <c r="AX1088" s="17">
        <v>37</v>
      </c>
      <c r="AY1088" s="4">
        <v>310</v>
      </c>
      <c r="AZ1088" s="4">
        <v>15</v>
      </c>
      <c r="BA1088" s="5" t="s">
        <v>79</v>
      </c>
      <c r="BB1088" s="5" t="s">
        <v>79</v>
      </c>
      <c r="BC1088" s="5" t="s">
        <v>79</v>
      </c>
      <c r="BD1088" s="5" t="s">
        <v>376</v>
      </c>
      <c r="BE1088" s="5" t="s">
        <v>94</v>
      </c>
      <c r="BF1088" s="5" t="s">
        <v>79</v>
      </c>
      <c r="BG1088" s="5" t="b">
        <v>0</v>
      </c>
    </row>
    <row r="1089" spans="41:59" ht="12.75">
      <c r="AO1089" s="5">
        <v>1080</v>
      </c>
      <c r="AP1089" s="77" t="s">
        <v>977</v>
      </c>
      <c r="AQ1089" s="14" t="s">
        <v>215</v>
      </c>
      <c r="AR1089" s="15" t="s">
        <v>79</v>
      </c>
      <c r="AS1089" s="15" t="s">
        <v>79</v>
      </c>
      <c r="AT1089" s="16" t="s">
        <v>79</v>
      </c>
      <c r="AU1089" s="15" t="s">
        <v>147</v>
      </c>
      <c r="AV1089" s="17" t="s">
        <v>79</v>
      </c>
      <c r="AW1089" s="17">
        <v>24</v>
      </c>
      <c r="AX1089" s="17">
        <v>75</v>
      </c>
      <c r="AY1089" s="4">
        <v>90</v>
      </c>
      <c r="AZ1089" s="4">
        <v>30</v>
      </c>
      <c r="BA1089" s="5" t="s">
        <v>79</v>
      </c>
      <c r="BB1089" s="5" t="s">
        <v>79</v>
      </c>
      <c r="BC1089" s="5" t="s">
        <v>79</v>
      </c>
      <c r="BD1089" s="5" t="s">
        <v>376</v>
      </c>
      <c r="BE1089" s="5" t="s">
        <v>219</v>
      </c>
      <c r="BF1089" s="5" t="s">
        <v>79</v>
      </c>
      <c r="BG1089" s="5" t="b">
        <v>0</v>
      </c>
    </row>
    <row r="1090" spans="41:59" ht="12.75">
      <c r="AO1090" s="5">
        <v>1081</v>
      </c>
      <c r="AP1090" s="77" t="s">
        <v>978</v>
      </c>
      <c r="AQ1090" s="14" t="s">
        <v>215</v>
      </c>
      <c r="AR1090" s="15" t="s">
        <v>109</v>
      </c>
      <c r="AS1090" s="15" t="s">
        <v>79</v>
      </c>
      <c r="AT1090" s="16" t="s">
        <v>79</v>
      </c>
      <c r="AU1090" s="15" t="s">
        <v>147</v>
      </c>
      <c r="AV1090" s="17" t="s">
        <v>79</v>
      </c>
      <c r="AW1090" s="17">
        <v>120</v>
      </c>
      <c r="AX1090" s="17">
        <v>75</v>
      </c>
      <c r="AY1090" s="4">
        <v>90</v>
      </c>
      <c r="AZ1090" s="4">
        <v>30</v>
      </c>
      <c r="BA1090" s="5" t="s">
        <v>79</v>
      </c>
      <c r="BB1090" s="5" t="s">
        <v>79</v>
      </c>
      <c r="BC1090" s="5" t="s">
        <v>79</v>
      </c>
      <c r="BD1090" s="5" t="s">
        <v>376</v>
      </c>
      <c r="BE1090" s="5" t="s">
        <v>219</v>
      </c>
      <c r="BF1090" s="5" t="s">
        <v>79</v>
      </c>
      <c r="BG1090" s="5" t="b">
        <v>0</v>
      </c>
    </row>
    <row r="1091" spans="41:59" ht="12.75">
      <c r="AO1091" s="5">
        <v>1082</v>
      </c>
      <c r="AP1091" s="77" t="s">
        <v>979</v>
      </c>
      <c r="AQ1091" s="14" t="s">
        <v>79</v>
      </c>
      <c r="AR1091" s="15" t="s">
        <v>79</v>
      </c>
      <c r="AS1091" s="15" t="s">
        <v>79</v>
      </c>
      <c r="AT1091" s="16" t="s">
        <v>79</v>
      </c>
      <c r="AU1091" s="15" t="s">
        <v>79</v>
      </c>
      <c r="AV1091" s="17" t="s">
        <v>79</v>
      </c>
      <c r="AW1091" s="17">
        <v>24</v>
      </c>
      <c r="AX1091" s="17">
        <v>37</v>
      </c>
      <c r="AY1091" s="4">
        <v>335</v>
      </c>
      <c r="AZ1091" s="4">
        <v>15</v>
      </c>
      <c r="BA1091" s="5" t="s">
        <v>79</v>
      </c>
      <c r="BB1091" s="5" t="s">
        <v>79</v>
      </c>
      <c r="BC1091" s="5" t="s">
        <v>79</v>
      </c>
      <c r="BD1091" s="5" t="s">
        <v>376</v>
      </c>
      <c r="BE1091" s="5" t="s">
        <v>94</v>
      </c>
      <c r="BF1091" s="5" t="s">
        <v>79</v>
      </c>
      <c r="BG1091" s="5" t="b">
        <v>0</v>
      </c>
    </row>
    <row r="1092" spans="41:59" ht="12.75">
      <c r="AO1092" s="5">
        <v>1083</v>
      </c>
      <c r="AP1092" s="77" t="s">
        <v>980</v>
      </c>
      <c r="AQ1092" s="14" t="s">
        <v>79</v>
      </c>
      <c r="AR1092" s="15" t="s">
        <v>79</v>
      </c>
      <c r="AS1092" s="15" t="s">
        <v>79</v>
      </c>
      <c r="AT1092" s="16" t="s">
        <v>79</v>
      </c>
      <c r="AU1092" s="15" t="s">
        <v>79</v>
      </c>
      <c r="AV1092" s="17" t="s">
        <v>79</v>
      </c>
      <c r="AW1092" s="17">
        <v>24</v>
      </c>
      <c r="AX1092" s="17">
        <v>75</v>
      </c>
      <c r="AY1092" s="4">
        <v>335</v>
      </c>
      <c r="AZ1092" s="4">
        <v>30</v>
      </c>
      <c r="BA1092" s="5" t="s">
        <v>79</v>
      </c>
      <c r="BB1092" s="5" t="s">
        <v>79</v>
      </c>
      <c r="BC1092" s="5" t="s">
        <v>79</v>
      </c>
      <c r="BD1092" s="5" t="s">
        <v>376</v>
      </c>
      <c r="BE1092" s="5" t="s">
        <v>94</v>
      </c>
      <c r="BF1092" s="5" t="s">
        <v>79</v>
      </c>
      <c r="BG1092" s="5" t="b">
        <v>0</v>
      </c>
    </row>
    <row r="1093" spans="41:59" ht="12.75">
      <c r="AO1093" s="5">
        <v>1084</v>
      </c>
      <c r="AP1093" s="77" t="s">
        <v>981</v>
      </c>
      <c r="AQ1093" s="14" t="s">
        <v>215</v>
      </c>
      <c r="AR1093" s="15" t="s">
        <v>79</v>
      </c>
      <c r="AS1093" s="15" t="s">
        <v>79</v>
      </c>
      <c r="AT1093" s="16" t="s">
        <v>79</v>
      </c>
      <c r="AU1093" s="15" t="s">
        <v>90</v>
      </c>
      <c r="AV1093" s="17" t="s">
        <v>79</v>
      </c>
      <c r="AW1093" s="17">
        <v>24</v>
      </c>
      <c r="AX1093" s="17">
        <v>150</v>
      </c>
      <c r="AY1093" s="4">
        <v>160</v>
      </c>
      <c r="AZ1093" s="4">
        <v>120</v>
      </c>
      <c r="BA1093" s="5" t="s">
        <v>79</v>
      </c>
      <c r="BB1093" s="5" t="s">
        <v>79</v>
      </c>
      <c r="BC1093" s="5" t="s">
        <v>79</v>
      </c>
      <c r="BD1093" s="5" t="s">
        <v>376</v>
      </c>
      <c r="BE1093" s="5" t="s">
        <v>156</v>
      </c>
      <c r="BF1093" s="5" t="s">
        <v>79</v>
      </c>
      <c r="BG1093" s="5" t="b">
        <v>0</v>
      </c>
    </row>
    <row r="1094" spans="41:59" ht="12.75">
      <c r="AO1094" s="5">
        <v>1085</v>
      </c>
      <c r="AP1094" s="77" t="s">
        <v>982</v>
      </c>
      <c r="AQ1094" s="14" t="s">
        <v>215</v>
      </c>
      <c r="AR1094" s="15" t="s">
        <v>79</v>
      </c>
      <c r="AS1094" s="15" t="s">
        <v>79</v>
      </c>
      <c r="AT1094" s="16" t="s">
        <v>79</v>
      </c>
      <c r="AU1094" s="15" t="s">
        <v>90</v>
      </c>
      <c r="AV1094" s="17" t="s">
        <v>79</v>
      </c>
      <c r="AW1094" s="17">
        <v>24</v>
      </c>
      <c r="AX1094" s="17">
        <v>150</v>
      </c>
      <c r="AY1094" s="4">
        <v>160</v>
      </c>
      <c r="AZ1094" s="4">
        <v>60</v>
      </c>
      <c r="BA1094" s="5" t="s">
        <v>79</v>
      </c>
      <c r="BB1094" s="5" t="s">
        <v>79</v>
      </c>
      <c r="BC1094" s="5" t="s">
        <v>79</v>
      </c>
      <c r="BD1094" s="5" t="s">
        <v>376</v>
      </c>
      <c r="BE1094" s="5" t="s">
        <v>217</v>
      </c>
      <c r="BF1094" s="5" t="s">
        <v>79</v>
      </c>
      <c r="BG1094" s="5" t="b">
        <v>0</v>
      </c>
    </row>
    <row r="1095" spans="41:59" ht="12.75">
      <c r="AO1095" s="5">
        <v>1086</v>
      </c>
      <c r="AP1095" s="77" t="s">
        <v>983</v>
      </c>
      <c r="AQ1095" s="14" t="s">
        <v>215</v>
      </c>
      <c r="AR1095" s="15" t="s">
        <v>79</v>
      </c>
      <c r="AS1095" s="15" t="s">
        <v>79</v>
      </c>
      <c r="AT1095" s="16" t="s">
        <v>79</v>
      </c>
      <c r="AU1095" s="15" t="s">
        <v>90</v>
      </c>
      <c r="AV1095" s="17" t="s">
        <v>79</v>
      </c>
      <c r="AW1095" s="17">
        <v>24</v>
      </c>
      <c r="AX1095" s="17">
        <v>150</v>
      </c>
      <c r="AY1095" s="4">
        <v>160</v>
      </c>
      <c r="AZ1095" s="4">
        <v>60</v>
      </c>
      <c r="BA1095" s="5" t="s">
        <v>79</v>
      </c>
      <c r="BB1095" s="5" t="s">
        <v>79</v>
      </c>
      <c r="BC1095" s="5" t="s">
        <v>79</v>
      </c>
      <c r="BD1095" s="5" t="s">
        <v>376</v>
      </c>
      <c r="BE1095" s="5" t="s">
        <v>217</v>
      </c>
      <c r="BF1095" s="5" t="s">
        <v>79</v>
      </c>
      <c r="BG1095" s="5" t="b">
        <v>0</v>
      </c>
    </row>
    <row r="1096" spans="41:59" ht="12.75">
      <c r="AO1096" s="5">
        <v>1087</v>
      </c>
      <c r="AP1096" s="77" t="s">
        <v>984</v>
      </c>
      <c r="AQ1096" s="14" t="s">
        <v>215</v>
      </c>
      <c r="AR1096" s="15" t="s">
        <v>79</v>
      </c>
      <c r="AS1096" s="15" t="s">
        <v>79</v>
      </c>
      <c r="AT1096" s="16" t="s">
        <v>79</v>
      </c>
      <c r="AU1096" s="15" t="s">
        <v>147</v>
      </c>
      <c r="AV1096" s="17" t="s">
        <v>79</v>
      </c>
      <c r="AW1096" s="17">
        <v>24</v>
      </c>
      <c r="AX1096" s="17">
        <v>75</v>
      </c>
      <c r="AY1096" s="4">
        <v>90</v>
      </c>
      <c r="AZ1096" s="4">
        <v>30</v>
      </c>
      <c r="BA1096" s="5" t="s">
        <v>79</v>
      </c>
      <c r="BB1096" s="5" t="s">
        <v>79</v>
      </c>
      <c r="BC1096" s="5" t="s">
        <v>79</v>
      </c>
      <c r="BD1096" s="5" t="s">
        <v>376</v>
      </c>
      <c r="BE1096" s="5" t="s">
        <v>219</v>
      </c>
      <c r="BF1096" s="5" t="s">
        <v>79</v>
      </c>
      <c r="BG1096" s="5" t="b">
        <v>0</v>
      </c>
    </row>
    <row r="1097" spans="41:59" ht="12.75">
      <c r="AO1097" s="5">
        <v>1088</v>
      </c>
      <c r="AP1097" s="77" t="s">
        <v>985</v>
      </c>
      <c r="AQ1097" s="14" t="s">
        <v>231</v>
      </c>
      <c r="AR1097" s="15" t="s">
        <v>79</v>
      </c>
      <c r="AS1097" s="15" t="s">
        <v>79</v>
      </c>
      <c r="AT1097" s="16" t="s">
        <v>79</v>
      </c>
      <c r="AU1097" s="15" t="s">
        <v>90</v>
      </c>
      <c r="AV1097" s="17" t="s">
        <v>79</v>
      </c>
      <c r="AW1097" s="17">
        <v>24</v>
      </c>
      <c r="AX1097" s="17">
        <v>150</v>
      </c>
      <c r="AY1097" s="4">
        <v>160</v>
      </c>
      <c r="AZ1097" s="4">
        <v>60</v>
      </c>
      <c r="BA1097" s="5" t="s">
        <v>10</v>
      </c>
      <c r="BB1097" s="5" t="s">
        <v>79</v>
      </c>
      <c r="BC1097" s="5" t="s">
        <v>79</v>
      </c>
      <c r="BD1097" s="5" t="s">
        <v>735</v>
      </c>
      <c r="BE1097" s="5" t="s">
        <v>231</v>
      </c>
      <c r="BF1097" s="5" t="s">
        <v>893</v>
      </c>
      <c r="BG1097" s="5" t="b">
        <v>0</v>
      </c>
    </row>
    <row r="1098" spans="41:59" ht="12.75">
      <c r="AO1098" s="5">
        <v>1089</v>
      </c>
      <c r="AP1098" s="77" t="s">
        <v>986</v>
      </c>
      <c r="AQ1098" s="14" t="s">
        <v>231</v>
      </c>
      <c r="AR1098" s="15" t="s">
        <v>79</v>
      </c>
      <c r="AS1098" s="15" t="s">
        <v>79</v>
      </c>
      <c r="AT1098" s="16" t="s">
        <v>79</v>
      </c>
      <c r="AU1098" s="15" t="s">
        <v>90</v>
      </c>
      <c r="AV1098" s="17" t="s">
        <v>79</v>
      </c>
      <c r="AW1098" s="17">
        <v>24</v>
      </c>
      <c r="AX1098" s="17">
        <v>150</v>
      </c>
      <c r="AY1098" s="4">
        <v>160</v>
      </c>
      <c r="AZ1098" s="4">
        <v>60</v>
      </c>
      <c r="BA1098" s="5" t="s">
        <v>79</v>
      </c>
      <c r="BB1098" s="5" t="s">
        <v>79</v>
      </c>
      <c r="BC1098" s="5" t="s">
        <v>79</v>
      </c>
      <c r="BD1098" s="5" t="s">
        <v>735</v>
      </c>
      <c r="BE1098" s="5" t="s">
        <v>231</v>
      </c>
      <c r="BF1098" s="5" t="s">
        <v>893</v>
      </c>
      <c r="BG1098" s="5" t="b">
        <v>0</v>
      </c>
    </row>
    <row r="1099" spans="41:59" ht="12.75">
      <c r="AO1099" s="5">
        <v>1090</v>
      </c>
      <c r="AP1099" s="77" t="s">
        <v>987</v>
      </c>
      <c r="AQ1099" s="14" t="s">
        <v>79</v>
      </c>
      <c r="AR1099" s="15" t="s">
        <v>79</v>
      </c>
      <c r="AS1099" s="15" t="s">
        <v>79</v>
      </c>
      <c r="AT1099" s="16" t="s">
        <v>79</v>
      </c>
      <c r="AU1099" s="15" t="s">
        <v>79</v>
      </c>
      <c r="AV1099" s="17" t="s">
        <v>79</v>
      </c>
      <c r="AW1099" s="17">
        <v>24</v>
      </c>
      <c r="AX1099" s="17">
        <v>37</v>
      </c>
      <c r="AY1099" s="4">
        <v>160</v>
      </c>
      <c r="AZ1099" s="4">
        <v>15</v>
      </c>
      <c r="BA1099" s="5" t="s">
        <v>79</v>
      </c>
      <c r="BB1099" s="5" t="s">
        <v>79</v>
      </c>
      <c r="BC1099" s="5" t="s">
        <v>79</v>
      </c>
      <c r="BD1099" s="5" t="s">
        <v>735</v>
      </c>
      <c r="BE1099" s="5" t="s">
        <v>94</v>
      </c>
      <c r="BF1099" s="5" t="s">
        <v>893</v>
      </c>
      <c r="BG1099" s="5" t="b">
        <v>0</v>
      </c>
    </row>
    <row r="1100" spans="41:59" ht="12.75">
      <c r="AO1100" s="5">
        <v>1091</v>
      </c>
      <c r="AP1100" s="77" t="s">
        <v>988</v>
      </c>
      <c r="AQ1100" s="14" t="s">
        <v>231</v>
      </c>
      <c r="AR1100" s="15" t="s">
        <v>79</v>
      </c>
      <c r="AS1100" s="15" t="s">
        <v>79</v>
      </c>
      <c r="AT1100" s="16" t="s">
        <v>79</v>
      </c>
      <c r="AU1100" s="15" t="s">
        <v>90</v>
      </c>
      <c r="AV1100" s="17" t="s">
        <v>79</v>
      </c>
      <c r="AW1100" s="17">
        <v>24</v>
      </c>
      <c r="AX1100" s="17">
        <v>150</v>
      </c>
      <c r="AY1100" s="4">
        <v>160</v>
      </c>
      <c r="AZ1100" s="4">
        <v>240</v>
      </c>
      <c r="BA1100" s="5" t="s">
        <v>79</v>
      </c>
      <c r="BB1100" s="5" t="s">
        <v>79</v>
      </c>
      <c r="BC1100" s="5" t="s">
        <v>79</v>
      </c>
      <c r="BD1100" s="5" t="s">
        <v>735</v>
      </c>
      <c r="BE1100" s="5" t="s">
        <v>94</v>
      </c>
      <c r="BF1100" s="5" t="s">
        <v>893</v>
      </c>
      <c r="BG1100" s="5" t="b">
        <v>0</v>
      </c>
    </row>
    <row r="1101" spans="41:59" ht="12.75">
      <c r="AO1101" s="5">
        <v>1092</v>
      </c>
      <c r="AP1101" s="77" t="s">
        <v>989</v>
      </c>
      <c r="AQ1101" s="14" t="s">
        <v>231</v>
      </c>
      <c r="AR1101" s="15" t="s">
        <v>79</v>
      </c>
      <c r="AS1101" s="15" t="s">
        <v>79</v>
      </c>
      <c r="AT1101" s="16" t="s">
        <v>79</v>
      </c>
      <c r="AU1101" s="15" t="s">
        <v>147</v>
      </c>
      <c r="AV1101" s="17" t="s">
        <v>79</v>
      </c>
      <c r="AW1101" s="17">
        <v>24</v>
      </c>
      <c r="AX1101" s="17">
        <v>75</v>
      </c>
      <c r="AY1101" s="4">
        <v>90</v>
      </c>
      <c r="AZ1101" s="4">
        <v>30</v>
      </c>
      <c r="BA1101" s="5" t="s">
        <v>79</v>
      </c>
      <c r="BB1101" s="5" t="s">
        <v>79</v>
      </c>
      <c r="BC1101" s="5" t="s">
        <v>79</v>
      </c>
      <c r="BD1101" s="5" t="s">
        <v>735</v>
      </c>
      <c r="BE1101" s="5" t="s">
        <v>990</v>
      </c>
      <c r="BF1101" s="5" t="s">
        <v>893</v>
      </c>
      <c r="BG1101" s="5" t="b">
        <v>0</v>
      </c>
    </row>
    <row r="1102" spans="41:59" ht="12.75">
      <c r="AO1102" s="5">
        <v>1093</v>
      </c>
      <c r="AP1102" s="77" t="s">
        <v>991</v>
      </c>
      <c r="AQ1102" s="14" t="s">
        <v>231</v>
      </c>
      <c r="AR1102" s="15" t="s">
        <v>79</v>
      </c>
      <c r="AS1102" s="15" t="s">
        <v>79</v>
      </c>
      <c r="AT1102" s="16" t="s">
        <v>79</v>
      </c>
      <c r="AU1102" s="15" t="s">
        <v>90</v>
      </c>
      <c r="AV1102" s="17" t="s">
        <v>79</v>
      </c>
      <c r="AW1102" s="17">
        <v>24</v>
      </c>
      <c r="AX1102" s="17">
        <v>150</v>
      </c>
      <c r="AY1102" s="4">
        <v>160</v>
      </c>
      <c r="AZ1102" s="4">
        <v>60</v>
      </c>
      <c r="BA1102" s="5" t="s">
        <v>79</v>
      </c>
      <c r="BB1102" s="5" t="s">
        <v>79</v>
      </c>
      <c r="BC1102" s="5" t="s">
        <v>79</v>
      </c>
      <c r="BD1102" s="5" t="s">
        <v>735</v>
      </c>
      <c r="BE1102" s="5" t="s">
        <v>231</v>
      </c>
      <c r="BF1102" s="5" t="s">
        <v>893</v>
      </c>
      <c r="BG1102" s="5" t="b">
        <v>0</v>
      </c>
    </row>
    <row r="1103" spans="41:59" ht="12.75">
      <c r="AO1103" s="5">
        <v>1094</v>
      </c>
      <c r="AP1103" s="77" t="s">
        <v>992</v>
      </c>
      <c r="AQ1103" s="14" t="s">
        <v>231</v>
      </c>
      <c r="AR1103" s="15" t="s">
        <v>79</v>
      </c>
      <c r="AS1103" s="15" t="s">
        <v>79</v>
      </c>
      <c r="AT1103" s="16" t="s">
        <v>79</v>
      </c>
      <c r="AU1103" s="15" t="s">
        <v>90</v>
      </c>
      <c r="AV1103" s="17" t="s">
        <v>79</v>
      </c>
      <c r="AW1103" s="17">
        <v>24</v>
      </c>
      <c r="AX1103" s="17">
        <v>150</v>
      </c>
      <c r="AY1103" s="4">
        <v>160</v>
      </c>
      <c r="AZ1103" s="4">
        <v>60</v>
      </c>
      <c r="BA1103" s="5" t="s">
        <v>79</v>
      </c>
      <c r="BB1103" s="5" t="s">
        <v>79</v>
      </c>
      <c r="BC1103" s="5" t="s">
        <v>79</v>
      </c>
      <c r="BD1103" s="5" t="s">
        <v>735</v>
      </c>
      <c r="BE1103" s="5" t="s">
        <v>231</v>
      </c>
      <c r="BF1103" s="5" t="s">
        <v>893</v>
      </c>
      <c r="BG1103" s="5" t="b">
        <v>0</v>
      </c>
    </row>
    <row r="1104" spans="41:59" ht="12.75">
      <c r="AO1104" s="5">
        <v>1095</v>
      </c>
      <c r="AP1104" s="77" t="s">
        <v>993</v>
      </c>
      <c r="AQ1104" s="14" t="s">
        <v>231</v>
      </c>
      <c r="AR1104" s="15" t="s">
        <v>79</v>
      </c>
      <c r="AS1104" s="15" t="s">
        <v>79</v>
      </c>
      <c r="AT1104" s="16" t="s">
        <v>79</v>
      </c>
      <c r="AU1104" s="15" t="s">
        <v>90</v>
      </c>
      <c r="AV1104" s="17" t="s">
        <v>79</v>
      </c>
      <c r="AW1104" s="17">
        <v>24</v>
      </c>
      <c r="AX1104" s="17">
        <v>37</v>
      </c>
      <c r="AY1104" s="4">
        <v>160</v>
      </c>
      <c r="AZ1104" s="4">
        <v>15</v>
      </c>
      <c r="BA1104" s="5" t="s">
        <v>79</v>
      </c>
      <c r="BB1104" s="5" t="s">
        <v>79</v>
      </c>
      <c r="BC1104" s="5" t="s">
        <v>79</v>
      </c>
      <c r="BD1104" s="5" t="s">
        <v>735</v>
      </c>
      <c r="BE1104" s="5" t="s">
        <v>231</v>
      </c>
      <c r="BF1104" s="5" t="s">
        <v>994</v>
      </c>
      <c r="BG1104" s="5" t="b">
        <v>0</v>
      </c>
    </row>
    <row r="1105" spans="41:59" ht="12.75">
      <c r="AO1105" s="5">
        <v>1096</v>
      </c>
      <c r="AP1105" s="77" t="s">
        <v>995</v>
      </c>
      <c r="AQ1105" s="14" t="s">
        <v>152</v>
      </c>
      <c r="AR1105" s="15" t="s">
        <v>79</v>
      </c>
      <c r="AS1105" s="15" t="s">
        <v>79</v>
      </c>
      <c r="AT1105" s="16" t="s">
        <v>79</v>
      </c>
      <c r="AU1105" s="15" t="s">
        <v>90</v>
      </c>
      <c r="AV1105" s="17" t="s">
        <v>79</v>
      </c>
      <c r="AW1105" s="17">
        <v>24</v>
      </c>
      <c r="AX1105" s="17">
        <v>150</v>
      </c>
      <c r="AY1105" s="4">
        <v>160</v>
      </c>
      <c r="AZ1105" s="4">
        <v>240</v>
      </c>
      <c r="BA1105" s="5" t="s">
        <v>79</v>
      </c>
      <c r="BB1105" s="5" t="s">
        <v>79</v>
      </c>
      <c r="BC1105" s="5" t="s">
        <v>79</v>
      </c>
      <c r="BD1105" s="5" t="s">
        <v>735</v>
      </c>
      <c r="BE1105" s="5" t="s">
        <v>94</v>
      </c>
      <c r="BF1105" s="5" t="s">
        <v>893</v>
      </c>
      <c r="BG1105" s="5" t="b">
        <v>0</v>
      </c>
    </row>
    <row r="1106" spans="41:59" ht="12.75">
      <c r="AO1106" s="5">
        <v>1097</v>
      </c>
      <c r="AP1106" s="77" t="s">
        <v>996</v>
      </c>
      <c r="AQ1106" s="14" t="s">
        <v>231</v>
      </c>
      <c r="AR1106" s="15" t="s">
        <v>79</v>
      </c>
      <c r="AS1106" s="15" t="s">
        <v>79</v>
      </c>
      <c r="AT1106" s="16" t="s">
        <v>79</v>
      </c>
      <c r="AU1106" s="15" t="s">
        <v>90</v>
      </c>
      <c r="AV1106" s="17" t="s">
        <v>79</v>
      </c>
      <c r="AW1106" s="17">
        <v>24</v>
      </c>
      <c r="AX1106" s="17">
        <v>150</v>
      </c>
      <c r="AY1106" s="4">
        <v>160</v>
      </c>
      <c r="AZ1106" s="4">
        <v>60</v>
      </c>
      <c r="BA1106" s="5" t="s">
        <v>79</v>
      </c>
      <c r="BB1106" s="5" t="s">
        <v>79</v>
      </c>
      <c r="BC1106" s="5" t="s">
        <v>79</v>
      </c>
      <c r="BD1106" s="5" t="s">
        <v>735</v>
      </c>
      <c r="BE1106" s="5" t="s">
        <v>231</v>
      </c>
      <c r="BF1106" s="5" t="s">
        <v>893</v>
      </c>
      <c r="BG1106" s="5" t="b">
        <v>0</v>
      </c>
    </row>
    <row r="1107" spans="41:59" ht="12.75">
      <c r="AO1107" s="5">
        <v>1098</v>
      </c>
      <c r="AP1107" s="77" t="s">
        <v>997</v>
      </c>
      <c r="AQ1107" s="14" t="s">
        <v>152</v>
      </c>
      <c r="AR1107" s="15" t="s">
        <v>79</v>
      </c>
      <c r="AS1107" s="15" t="s">
        <v>93</v>
      </c>
      <c r="AT1107" s="16" t="s">
        <v>79</v>
      </c>
      <c r="AU1107" s="15" t="s">
        <v>90</v>
      </c>
      <c r="AV1107" s="17" t="s">
        <v>79</v>
      </c>
      <c r="AW1107" s="17">
        <v>24</v>
      </c>
      <c r="AX1107" s="17">
        <v>150</v>
      </c>
      <c r="AY1107" s="4">
        <v>160</v>
      </c>
      <c r="AZ1107" s="4">
        <v>240</v>
      </c>
      <c r="BA1107" s="5">
        <v>1</v>
      </c>
      <c r="BB1107" s="5" t="s">
        <v>79</v>
      </c>
      <c r="BC1107" s="5" t="s">
        <v>79</v>
      </c>
      <c r="BD1107" s="5" t="s">
        <v>735</v>
      </c>
      <c r="BE1107" s="5" t="s">
        <v>94</v>
      </c>
      <c r="BF1107" s="5" t="s">
        <v>893</v>
      </c>
      <c r="BG1107" s="5" t="b">
        <v>0</v>
      </c>
    </row>
    <row r="1108" spans="41:59" ht="12.75">
      <c r="AO1108" s="5">
        <v>1099</v>
      </c>
      <c r="AP1108" s="77" t="s">
        <v>998</v>
      </c>
      <c r="AQ1108" s="14" t="s">
        <v>231</v>
      </c>
      <c r="AR1108" s="15" t="s">
        <v>79</v>
      </c>
      <c r="AS1108" s="15" t="s">
        <v>79</v>
      </c>
      <c r="AT1108" s="16" t="s">
        <v>79</v>
      </c>
      <c r="AU1108" s="15" t="s">
        <v>172</v>
      </c>
      <c r="AV1108" s="17" t="s">
        <v>79</v>
      </c>
      <c r="AW1108" s="17">
        <v>24</v>
      </c>
      <c r="AX1108" s="17">
        <v>75</v>
      </c>
      <c r="AY1108" s="4" t="s">
        <v>410</v>
      </c>
      <c r="AZ1108" s="4" t="s">
        <v>498</v>
      </c>
      <c r="BA1108" s="5" t="s">
        <v>79</v>
      </c>
      <c r="BB1108" s="5" t="s">
        <v>79</v>
      </c>
      <c r="BC1108" s="5" t="s">
        <v>79</v>
      </c>
      <c r="BD1108" s="5" t="s">
        <v>735</v>
      </c>
      <c r="BE1108" s="5" t="s">
        <v>231</v>
      </c>
      <c r="BF1108" s="5" t="s">
        <v>893</v>
      </c>
      <c r="BG1108" s="5" t="b">
        <v>0</v>
      </c>
    </row>
    <row r="1109" spans="41:59" ht="12.75">
      <c r="AO1109" s="5">
        <v>1100</v>
      </c>
      <c r="AP1109" s="77" t="s">
        <v>999</v>
      </c>
      <c r="AQ1109" s="14" t="s">
        <v>239</v>
      </c>
      <c r="AR1109" s="15" t="s">
        <v>79</v>
      </c>
      <c r="AS1109" s="15" t="s">
        <v>79</v>
      </c>
      <c r="AT1109" s="16" t="s">
        <v>79</v>
      </c>
      <c r="AU1109" s="15" t="s">
        <v>172</v>
      </c>
      <c r="AV1109" s="17" t="s">
        <v>79</v>
      </c>
      <c r="AW1109" s="17">
        <v>24</v>
      </c>
      <c r="AX1109" s="17">
        <v>75</v>
      </c>
      <c r="AY1109" s="4" t="s">
        <v>410</v>
      </c>
      <c r="AZ1109" s="4" t="s">
        <v>498</v>
      </c>
      <c r="BA1109" s="5" t="s">
        <v>79</v>
      </c>
      <c r="BB1109" s="5" t="s">
        <v>79</v>
      </c>
      <c r="BC1109" s="5" t="s">
        <v>79</v>
      </c>
      <c r="BD1109" s="5" t="s">
        <v>376</v>
      </c>
      <c r="BE1109" s="5" t="s">
        <v>241</v>
      </c>
      <c r="BF1109" s="5" t="s">
        <v>1000</v>
      </c>
      <c r="BG1109" s="5" t="b">
        <v>0</v>
      </c>
    </row>
    <row r="1110" spans="41:59" ht="12.75">
      <c r="AO1110" s="5">
        <v>1101</v>
      </c>
      <c r="AP1110" s="77" t="s">
        <v>1001</v>
      </c>
      <c r="AQ1110" s="14" t="s">
        <v>156</v>
      </c>
      <c r="AR1110" s="15" t="s">
        <v>79</v>
      </c>
      <c r="AS1110" s="15" t="s">
        <v>79</v>
      </c>
      <c r="AT1110" s="16" t="s">
        <v>79</v>
      </c>
      <c r="AU1110" s="15" t="s">
        <v>172</v>
      </c>
      <c r="AV1110" s="17" t="s">
        <v>79</v>
      </c>
      <c r="AW1110" s="17">
        <v>24</v>
      </c>
      <c r="AX1110" s="17">
        <v>150</v>
      </c>
      <c r="AY1110" s="4" t="s">
        <v>410</v>
      </c>
      <c r="AZ1110" s="4" t="s">
        <v>327</v>
      </c>
      <c r="BA1110" s="5" t="s">
        <v>79</v>
      </c>
      <c r="BB1110" s="5" t="s">
        <v>79</v>
      </c>
      <c r="BC1110" s="5" t="s">
        <v>79</v>
      </c>
      <c r="BD1110" s="5" t="s">
        <v>376</v>
      </c>
      <c r="BE1110" s="5" t="s">
        <v>156</v>
      </c>
      <c r="BF1110" s="5" t="s">
        <v>79</v>
      </c>
      <c r="BG1110" s="5" t="b">
        <v>0</v>
      </c>
    </row>
    <row r="1111" spans="41:59" ht="12.75">
      <c r="AO1111" s="5">
        <v>1102</v>
      </c>
      <c r="AP1111" s="77" t="s">
        <v>1002</v>
      </c>
      <c r="AQ1111" s="14" t="s">
        <v>239</v>
      </c>
      <c r="AR1111" s="15" t="s">
        <v>79</v>
      </c>
      <c r="AS1111" s="15" t="s">
        <v>79</v>
      </c>
      <c r="AT1111" s="16" t="s">
        <v>79</v>
      </c>
      <c r="AU1111" s="15" t="s">
        <v>172</v>
      </c>
      <c r="AV1111" s="17" t="s">
        <v>79</v>
      </c>
      <c r="AW1111" s="17">
        <v>24</v>
      </c>
      <c r="AX1111" s="17">
        <v>150</v>
      </c>
      <c r="AY1111" s="63" t="s">
        <v>410</v>
      </c>
      <c r="AZ1111" s="4" t="s">
        <v>411</v>
      </c>
      <c r="BA1111" s="5" t="s">
        <v>79</v>
      </c>
      <c r="BB1111" s="5" t="s">
        <v>79</v>
      </c>
      <c r="BC1111" s="5" t="s">
        <v>79</v>
      </c>
      <c r="BD1111" s="5" t="s">
        <v>376</v>
      </c>
      <c r="BE1111" s="5" t="s">
        <v>215</v>
      </c>
      <c r="BF1111" s="5" t="s">
        <v>79</v>
      </c>
      <c r="BG1111" s="5" t="b">
        <v>0</v>
      </c>
    </row>
    <row r="1112" spans="41:59" ht="12.75">
      <c r="AO1112" s="5">
        <v>1103</v>
      </c>
      <c r="AP1112" s="77" t="s">
        <v>1003</v>
      </c>
      <c r="AQ1112" s="14" t="s">
        <v>156</v>
      </c>
      <c r="AR1112" s="15" t="s">
        <v>79</v>
      </c>
      <c r="AS1112" s="15" t="s">
        <v>93</v>
      </c>
      <c r="AT1112" s="16" t="s">
        <v>79</v>
      </c>
      <c r="AU1112" s="15" t="s">
        <v>172</v>
      </c>
      <c r="AV1112" s="17" t="s">
        <v>79</v>
      </c>
      <c r="AW1112" s="17">
        <v>24</v>
      </c>
      <c r="AX1112" s="17">
        <v>150</v>
      </c>
      <c r="AY1112" s="63" t="s">
        <v>410</v>
      </c>
      <c r="AZ1112" s="4" t="s">
        <v>327</v>
      </c>
      <c r="BA1112" s="5">
        <v>1</v>
      </c>
      <c r="BB1112" s="5" t="s">
        <v>79</v>
      </c>
      <c r="BC1112" s="5" t="s">
        <v>79</v>
      </c>
      <c r="BD1112" s="5" t="s">
        <v>376</v>
      </c>
      <c r="BE1112" s="5" t="s">
        <v>1004</v>
      </c>
      <c r="BF1112" s="5" t="s">
        <v>79</v>
      </c>
      <c r="BG1112" s="5" t="b">
        <v>0</v>
      </c>
    </row>
    <row r="1113" spans="41:59" ht="12.75">
      <c r="AO1113" s="5">
        <v>1104</v>
      </c>
      <c r="AP1113" s="77" t="s">
        <v>1005</v>
      </c>
      <c r="AQ1113" s="14" t="s">
        <v>215</v>
      </c>
      <c r="AR1113" s="15" t="s">
        <v>79</v>
      </c>
      <c r="AS1113" s="15" t="s">
        <v>79</v>
      </c>
      <c r="AT1113" s="16" t="s">
        <v>79</v>
      </c>
      <c r="AU1113" s="15" t="s">
        <v>172</v>
      </c>
      <c r="AV1113" s="17" t="s">
        <v>79</v>
      </c>
      <c r="AW1113" s="17">
        <v>24</v>
      </c>
      <c r="AX1113" s="17">
        <v>150</v>
      </c>
      <c r="AY1113" s="4" t="s">
        <v>410</v>
      </c>
      <c r="AZ1113" s="4" t="s">
        <v>411</v>
      </c>
      <c r="BA1113" s="5" t="s">
        <v>79</v>
      </c>
      <c r="BB1113" s="5" t="s">
        <v>79</v>
      </c>
      <c r="BC1113" s="5" t="s">
        <v>79</v>
      </c>
      <c r="BD1113" s="5" t="s">
        <v>376</v>
      </c>
      <c r="BE1113" s="5" t="s">
        <v>215</v>
      </c>
      <c r="BF1113" s="5" t="s">
        <v>79</v>
      </c>
      <c r="BG1113" s="5" t="b">
        <v>0</v>
      </c>
    </row>
    <row r="1114" spans="41:59" ht="12.75">
      <c r="AO1114" s="5">
        <v>1105</v>
      </c>
      <c r="AP1114" s="77" t="s">
        <v>1006</v>
      </c>
      <c r="AQ1114" s="14" t="s">
        <v>239</v>
      </c>
      <c r="AR1114" s="15" t="s">
        <v>79</v>
      </c>
      <c r="AS1114" s="15" t="s">
        <v>79</v>
      </c>
      <c r="AT1114" s="16" t="s">
        <v>79</v>
      </c>
      <c r="AU1114" s="15" t="s">
        <v>172</v>
      </c>
      <c r="AV1114" s="17" t="s">
        <v>79</v>
      </c>
      <c r="AW1114" s="17">
        <v>24</v>
      </c>
      <c r="AX1114" s="17">
        <v>150</v>
      </c>
      <c r="AY1114" s="4" t="s">
        <v>410</v>
      </c>
      <c r="AZ1114" s="4" t="s">
        <v>327</v>
      </c>
      <c r="BA1114" s="5" t="s">
        <v>79</v>
      </c>
      <c r="BB1114" s="5" t="s">
        <v>79</v>
      </c>
      <c r="BC1114" s="5" t="s">
        <v>79</v>
      </c>
      <c r="BD1114" s="5" t="s">
        <v>376</v>
      </c>
      <c r="BE1114" s="5" t="s">
        <v>156</v>
      </c>
      <c r="BF1114" s="5" t="s">
        <v>79</v>
      </c>
      <c r="BG1114" s="5" t="b">
        <v>0</v>
      </c>
    </row>
    <row r="1115" spans="41:59" ht="12.75">
      <c r="AO1115" s="5">
        <v>1106</v>
      </c>
      <c r="AP1115" s="77" t="s">
        <v>1007</v>
      </c>
      <c r="AQ1115" s="14" t="s">
        <v>215</v>
      </c>
      <c r="AR1115" s="15" t="s">
        <v>79</v>
      </c>
      <c r="AS1115" s="15" t="s">
        <v>132</v>
      </c>
      <c r="AT1115" s="16" t="s">
        <v>79</v>
      </c>
      <c r="AU1115" s="15" t="s">
        <v>172</v>
      </c>
      <c r="AV1115" s="17" t="s">
        <v>79</v>
      </c>
      <c r="AW1115" s="17">
        <v>24</v>
      </c>
      <c r="AX1115" s="17">
        <v>150</v>
      </c>
      <c r="AY1115" s="4" t="s">
        <v>410</v>
      </c>
      <c r="AZ1115" s="4" t="s">
        <v>411</v>
      </c>
      <c r="BA1115" s="5">
        <v>2</v>
      </c>
      <c r="BB1115" s="5" t="s">
        <v>79</v>
      </c>
      <c r="BC1115" s="5" t="s">
        <v>79</v>
      </c>
      <c r="BD1115" s="5" t="s">
        <v>376</v>
      </c>
      <c r="BE1115" s="5" t="s">
        <v>219</v>
      </c>
      <c r="BF1115" s="5" t="s">
        <v>79</v>
      </c>
      <c r="BG1115" s="5" t="b">
        <v>0</v>
      </c>
    </row>
    <row r="1116" spans="41:59" ht="12.75">
      <c r="AO1116" s="5">
        <v>1107</v>
      </c>
      <c r="AP1116" s="77" t="s">
        <v>1008</v>
      </c>
      <c r="AQ1116" s="14" t="s">
        <v>239</v>
      </c>
      <c r="AR1116" s="15" t="s">
        <v>79</v>
      </c>
      <c r="AS1116" s="15" t="s">
        <v>132</v>
      </c>
      <c r="AT1116" s="16" t="s">
        <v>79</v>
      </c>
      <c r="AU1116" s="15" t="s">
        <v>172</v>
      </c>
      <c r="AV1116" s="17" t="s">
        <v>79</v>
      </c>
      <c r="AW1116" s="17">
        <v>24</v>
      </c>
      <c r="AX1116" s="17">
        <v>150</v>
      </c>
      <c r="AY1116" s="63" t="s">
        <v>410</v>
      </c>
      <c r="AZ1116" s="4" t="s">
        <v>411</v>
      </c>
      <c r="BA1116" s="5">
        <v>2</v>
      </c>
      <c r="BB1116" s="5" t="s">
        <v>79</v>
      </c>
      <c r="BC1116" s="5" t="s">
        <v>79</v>
      </c>
      <c r="BD1116" s="5" t="s">
        <v>376</v>
      </c>
      <c r="BE1116" s="5" t="s">
        <v>219</v>
      </c>
      <c r="BF1116" s="5" t="s">
        <v>79</v>
      </c>
      <c r="BG1116" s="5" t="b">
        <v>0</v>
      </c>
    </row>
    <row r="1117" spans="41:59" ht="12.75">
      <c r="AO1117" s="5">
        <v>1108</v>
      </c>
      <c r="AP1117" s="77" t="s">
        <v>1009</v>
      </c>
      <c r="AQ1117" s="14" t="s">
        <v>231</v>
      </c>
      <c r="AR1117" s="15" t="s">
        <v>79</v>
      </c>
      <c r="AS1117" s="15" t="s">
        <v>132</v>
      </c>
      <c r="AT1117" s="16" t="s">
        <v>79</v>
      </c>
      <c r="AU1117" s="15" t="s">
        <v>172</v>
      </c>
      <c r="AV1117" s="17" t="s">
        <v>79</v>
      </c>
      <c r="AW1117" s="17">
        <v>24</v>
      </c>
      <c r="AX1117" s="17">
        <v>75</v>
      </c>
      <c r="AY1117" s="63" t="s">
        <v>410</v>
      </c>
      <c r="AZ1117" s="4" t="s">
        <v>498</v>
      </c>
      <c r="BA1117" s="5">
        <v>2</v>
      </c>
      <c r="BB1117" s="5" t="s">
        <v>79</v>
      </c>
      <c r="BC1117" s="5" t="s">
        <v>79</v>
      </c>
      <c r="BD1117" s="5" t="s">
        <v>735</v>
      </c>
      <c r="BE1117" s="5" t="s">
        <v>94</v>
      </c>
      <c r="BF1117" s="5" t="s">
        <v>1010</v>
      </c>
      <c r="BG1117" s="5" t="b">
        <v>0</v>
      </c>
    </row>
    <row r="1118" spans="41:59" ht="12.75">
      <c r="AO1118" s="5">
        <v>1109</v>
      </c>
      <c r="AP1118" s="77" t="s">
        <v>1011</v>
      </c>
      <c r="AQ1118" s="14" t="s">
        <v>231</v>
      </c>
      <c r="AR1118" s="15" t="s">
        <v>79</v>
      </c>
      <c r="AS1118" s="15" t="s">
        <v>132</v>
      </c>
      <c r="AT1118" s="16" t="s">
        <v>79</v>
      </c>
      <c r="AU1118" s="15" t="s">
        <v>172</v>
      </c>
      <c r="AV1118" s="17" t="s">
        <v>79</v>
      </c>
      <c r="AW1118" s="17">
        <v>24</v>
      </c>
      <c r="AX1118" s="17">
        <v>150</v>
      </c>
      <c r="AY1118" s="63" t="s">
        <v>410</v>
      </c>
      <c r="AZ1118" s="4" t="s">
        <v>411</v>
      </c>
      <c r="BA1118" s="5">
        <v>2</v>
      </c>
      <c r="BB1118" s="5" t="s">
        <v>79</v>
      </c>
      <c r="BC1118" s="5" t="s">
        <v>79</v>
      </c>
      <c r="BD1118" s="5" t="s">
        <v>735</v>
      </c>
      <c r="BE1118" s="5" t="s">
        <v>232</v>
      </c>
      <c r="BF1118" s="5" t="s">
        <v>738</v>
      </c>
      <c r="BG1118" s="5" t="b">
        <v>0</v>
      </c>
    </row>
    <row r="1119" spans="41:59" ht="12.75">
      <c r="AO1119" s="5">
        <v>1110</v>
      </c>
      <c r="AP1119" s="77" t="s">
        <v>1012</v>
      </c>
      <c r="AQ1119" s="14" t="s">
        <v>231</v>
      </c>
      <c r="AR1119" s="15" t="s">
        <v>79</v>
      </c>
      <c r="AS1119" s="15" t="s">
        <v>132</v>
      </c>
      <c r="AT1119" s="16" t="s">
        <v>79</v>
      </c>
      <c r="AU1119" s="15" t="s">
        <v>172</v>
      </c>
      <c r="AV1119" s="17" t="s">
        <v>79</v>
      </c>
      <c r="AW1119" s="17">
        <v>24</v>
      </c>
      <c r="AX1119" s="17">
        <v>150</v>
      </c>
      <c r="AY1119" s="63" t="s">
        <v>410</v>
      </c>
      <c r="AZ1119" s="4" t="s">
        <v>411</v>
      </c>
      <c r="BA1119" s="5">
        <v>2</v>
      </c>
      <c r="BB1119" s="5" t="s">
        <v>79</v>
      </c>
      <c r="BC1119" s="5" t="s">
        <v>79</v>
      </c>
      <c r="BD1119" s="5" t="s">
        <v>735</v>
      </c>
      <c r="BE1119" s="5" t="s">
        <v>232</v>
      </c>
      <c r="BF1119" s="5" t="s">
        <v>1013</v>
      </c>
      <c r="BG1119" s="5" t="b">
        <v>0</v>
      </c>
    </row>
    <row r="1120" spans="41:59" ht="12.75">
      <c r="AO1120" s="5">
        <v>1111</v>
      </c>
      <c r="AP1120" s="77" t="s">
        <v>1014</v>
      </c>
      <c r="AQ1120" s="14" t="s">
        <v>231</v>
      </c>
      <c r="AR1120" s="15" t="s">
        <v>79</v>
      </c>
      <c r="AS1120" s="15" t="s">
        <v>132</v>
      </c>
      <c r="AT1120" s="16" t="s">
        <v>79</v>
      </c>
      <c r="AU1120" s="15" t="s">
        <v>172</v>
      </c>
      <c r="AV1120" s="17" t="s">
        <v>79</v>
      </c>
      <c r="AW1120" s="17">
        <v>24</v>
      </c>
      <c r="AX1120" s="17">
        <v>75</v>
      </c>
      <c r="AY1120" s="63" t="s">
        <v>410</v>
      </c>
      <c r="AZ1120" s="4" t="s">
        <v>498</v>
      </c>
      <c r="BA1120" s="5">
        <v>2</v>
      </c>
      <c r="BB1120" s="5" t="s">
        <v>79</v>
      </c>
      <c r="BC1120" s="5" t="s">
        <v>79</v>
      </c>
      <c r="BD1120" s="5" t="s">
        <v>735</v>
      </c>
      <c r="BE1120" s="5" t="s">
        <v>94</v>
      </c>
      <c r="BF1120" s="5" t="s">
        <v>1015</v>
      </c>
      <c r="BG1120" s="5" t="b">
        <v>0</v>
      </c>
    </row>
    <row r="1121" spans="41:59" ht="12.75">
      <c r="AO1121" s="5">
        <v>1112</v>
      </c>
      <c r="AP1121" s="77" t="s">
        <v>1016</v>
      </c>
      <c r="AQ1121" s="14" t="s">
        <v>231</v>
      </c>
      <c r="AR1121" s="15" t="s">
        <v>79</v>
      </c>
      <c r="AS1121" s="15" t="s">
        <v>132</v>
      </c>
      <c r="AT1121" s="16" t="s">
        <v>79</v>
      </c>
      <c r="AU1121" s="15" t="s">
        <v>172</v>
      </c>
      <c r="AV1121" s="17" t="s">
        <v>79</v>
      </c>
      <c r="AW1121" s="17">
        <v>24</v>
      </c>
      <c r="AX1121" s="17">
        <v>150</v>
      </c>
      <c r="AY1121" s="63" t="s">
        <v>410</v>
      </c>
      <c r="AZ1121" s="4" t="s">
        <v>411</v>
      </c>
      <c r="BA1121" s="5">
        <v>2</v>
      </c>
      <c r="BB1121" s="5" t="s">
        <v>79</v>
      </c>
      <c r="BC1121" s="5" t="s">
        <v>79</v>
      </c>
      <c r="BD1121" s="5" t="s">
        <v>735</v>
      </c>
      <c r="BE1121" s="5" t="s">
        <v>232</v>
      </c>
      <c r="BF1121" s="5" t="s">
        <v>738</v>
      </c>
      <c r="BG1121" s="5" t="b">
        <v>0</v>
      </c>
    </row>
    <row r="1122" spans="41:59" ht="12.75">
      <c r="AO1122" s="5">
        <v>1113</v>
      </c>
      <c r="AP1122" s="77" t="s">
        <v>1017</v>
      </c>
      <c r="AQ1122" s="14" t="s">
        <v>231</v>
      </c>
      <c r="AR1122" s="15" t="s">
        <v>79</v>
      </c>
      <c r="AS1122" s="15" t="s">
        <v>132</v>
      </c>
      <c r="AT1122" s="16" t="s">
        <v>79</v>
      </c>
      <c r="AU1122" s="15" t="s">
        <v>172</v>
      </c>
      <c r="AV1122" s="17" t="s">
        <v>79</v>
      </c>
      <c r="AW1122" s="17">
        <v>24</v>
      </c>
      <c r="AX1122" s="17">
        <v>150</v>
      </c>
      <c r="AY1122" s="63" t="s">
        <v>410</v>
      </c>
      <c r="AZ1122" s="4" t="s">
        <v>411</v>
      </c>
      <c r="BA1122" s="5">
        <v>2</v>
      </c>
      <c r="BB1122" s="5" t="s">
        <v>79</v>
      </c>
      <c r="BC1122" s="5" t="s">
        <v>79</v>
      </c>
      <c r="BD1122" s="5" t="s">
        <v>735</v>
      </c>
      <c r="BE1122" s="5" t="s">
        <v>232</v>
      </c>
      <c r="BF1122" s="5" t="s">
        <v>738</v>
      </c>
      <c r="BG1122" s="5" t="b">
        <v>0</v>
      </c>
    </row>
    <row r="1123" spans="41:59" ht="12.75">
      <c r="AO1123" s="5">
        <v>1114</v>
      </c>
      <c r="AP1123" s="77" t="s">
        <v>1018</v>
      </c>
      <c r="AQ1123" s="14" t="s">
        <v>231</v>
      </c>
      <c r="AR1123" s="15" t="s">
        <v>79</v>
      </c>
      <c r="AS1123" s="15" t="s">
        <v>132</v>
      </c>
      <c r="AT1123" s="16" t="s">
        <v>79</v>
      </c>
      <c r="AU1123" s="15" t="s">
        <v>147</v>
      </c>
      <c r="AV1123" s="17" t="s">
        <v>79</v>
      </c>
      <c r="AW1123" s="17">
        <v>24</v>
      </c>
      <c r="AX1123" s="17">
        <v>75</v>
      </c>
      <c r="AY1123" s="63">
        <v>90</v>
      </c>
      <c r="AZ1123" s="4">
        <v>30</v>
      </c>
      <c r="BA1123" s="5">
        <v>2</v>
      </c>
      <c r="BB1123" s="5" t="s">
        <v>79</v>
      </c>
      <c r="BC1123" s="5" t="s">
        <v>79</v>
      </c>
      <c r="BD1123" s="5" t="s">
        <v>735</v>
      </c>
      <c r="BE1123" s="5" t="s">
        <v>232</v>
      </c>
      <c r="BF1123" s="5" t="s">
        <v>738</v>
      </c>
      <c r="BG1123" s="5" t="b">
        <v>0</v>
      </c>
    </row>
    <row r="1124" spans="41:59" ht="12.75">
      <c r="AO1124" s="5">
        <v>1115</v>
      </c>
      <c r="AP1124" s="77" t="s">
        <v>1019</v>
      </c>
      <c r="AQ1124" s="14" t="s">
        <v>231</v>
      </c>
      <c r="AR1124" s="15" t="s">
        <v>79</v>
      </c>
      <c r="AS1124" s="15" t="s">
        <v>132</v>
      </c>
      <c r="AT1124" s="16" t="s">
        <v>79</v>
      </c>
      <c r="AU1124" s="15" t="s">
        <v>147</v>
      </c>
      <c r="AV1124" s="17" t="s">
        <v>79</v>
      </c>
      <c r="AW1124" s="17">
        <v>24</v>
      </c>
      <c r="AX1124" s="17">
        <v>150</v>
      </c>
      <c r="AY1124" s="63">
        <v>90</v>
      </c>
      <c r="AZ1124" s="4">
        <v>30</v>
      </c>
      <c r="BA1124" s="5">
        <v>2</v>
      </c>
      <c r="BB1124" s="5" t="s">
        <v>79</v>
      </c>
      <c r="BC1124" s="5" t="s">
        <v>79</v>
      </c>
      <c r="BD1124" s="5" t="s">
        <v>735</v>
      </c>
      <c r="BE1124" s="5" t="s">
        <v>232</v>
      </c>
      <c r="BF1124" s="5" t="s">
        <v>738</v>
      </c>
      <c r="BG1124" s="5" t="b">
        <v>0</v>
      </c>
    </row>
    <row r="1125" spans="41:59" ht="12.75">
      <c r="AO1125" s="5">
        <v>1116</v>
      </c>
      <c r="AP1125" s="77" t="s">
        <v>1020</v>
      </c>
      <c r="AQ1125" s="14" t="s">
        <v>215</v>
      </c>
      <c r="AR1125" s="15" t="s">
        <v>79</v>
      </c>
      <c r="AS1125" s="15" t="s">
        <v>79</v>
      </c>
      <c r="AT1125" s="16" t="s">
        <v>79</v>
      </c>
      <c r="AU1125" s="15" t="s">
        <v>90</v>
      </c>
      <c r="AV1125" s="17" t="s">
        <v>79</v>
      </c>
      <c r="AW1125" s="17">
        <v>24</v>
      </c>
      <c r="AX1125" s="17">
        <v>150</v>
      </c>
      <c r="AY1125" s="63">
        <v>160</v>
      </c>
      <c r="AZ1125" s="4">
        <v>60</v>
      </c>
      <c r="BA1125" s="5" t="s">
        <v>79</v>
      </c>
      <c r="BB1125" s="5" t="s">
        <v>79</v>
      </c>
      <c r="BC1125" s="5" t="s">
        <v>79</v>
      </c>
      <c r="BD1125" s="5" t="s">
        <v>376</v>
      </c>
      <c r="BE1125" s="5" t="s">
        <v>217</v>
      </c>
      <c r="BF1125" s="5" t="s">
        <v>1021</v>
      </c>
      <c r="BG1125" s="5" t="b">
        <v>0</v>
      </c>
    </row>
    <row r="1126" spans="41:59" ht="12.75">
      <c r="AO1126" s="5">
        <v>1117</v>
      </c>
      <c r="AP1126" s="77" t="s">
        <v>1022</v>
      </c>
      <c r="AQ1126" s="14" t="s">
        <v>215</v>
      </c>
      <c r="AR1126" s="15" t="s">
        <v>79</v>
      </c>
      <c r="AS1126" s="15" t="s">
        <v>132</v>
      </c>
      <c r="AT1126" s="16" t="s">
        <v>79</v>
      </c>
      <c r="AU1126" s="15" t="s">
        <v>90</v>
      </c>
      <c r="AV1126" s="17" t="s">
        <v>79</v>
      </c>
      <c r="AW1126" s="17">
        <v>24</v>
      </c>
      <c r="AX1126" s="17">
        <v>150</v>
      </c>
      <c r="AY1126" s="63">
        <v>160</v>
      </c>
      <c r="AZ1126" s="4">
        <v>60</v>
      </c>
      <c r="BA1126" s="5">
        <v>2</v>
      </c>
      <c r="BB1126" s="5" t="s">
        <v>79</v>
      </c>
      <c r="BC1126" s="5" t="s">
        <v>79</v>
      </c>
      <c r="BD1126" s="5" t="s">
        <v>735</v>
      </c>
      <c r="BE1126" s="5" t="s">
        <v>219</v>
      </c>
      <c r="BF1126" s="5" t="s">
        <v>79</v>
      </c>
      <c r="BG1126" s="5" t="b">
        <v>0</v>
      </c>
    </row>
    <row r="1127" spans="41:59" ht="12.75">
      <c r="AO1127" s="5">
        <v>1118</v>
      </c>
      <c r="AP1127" s="77" t="s">
        <v>1023</v>
      </c>
      <c r="AQ1127" s="14" t="s">
        <v>215</v>
      </c>
      <c r="AR1127" s="15" t="s">
        <v>79</v>
      </c>
      <c r="AS1127" s="15" t="s">
        <v>132</v>
      </c>
      <c r="AT1127" s="16" t="s">
        <v>79</v>
      </c>
      <c r="AU1127" s="15" t="s">
        <v>90</v>
      </c>
      <c r="AV1127" s="17" t="s">
        <v>79</v>
      </c>
      <c r="AW1127" s="17">
        <v>24</v>
      </c>
      <c r="AX1127" s="17">
        <v>150</v>
      </c>
      <c r="AY1127" s="63">
        <v>160</v>
      </c>
      <c r="AZ1127" s="4">
        <v>60</v>
      </c>
      <c r="BA1127" s="5">
        <v>2</v>
      </c>
      <c r="BB1127" s="5" t="s">
        <v>79</v>
      </c>
      <c r="BC1127" s="5" t="s">
        <v>79</v>
      </c>
      <c r="BD1127" s="5" t="s">
        <v>735</v>
      </c>
      <c r="BE1127" s="5" t="s">
        <v>219</v>
      </c>
      <c r="BF1127" s="5" t="s">
        <v>79</v>
      </c>
      <c r="BG1127" s="5" t="b">
        <v>0</v>
      </c>
    </row>
    <row r="1128" spans="41:59" ht="12.75">
      <c r="AO1128" s="5">
        <v>1119</v>
      </c>
      <c r="AP1128" s="77" t="s">
        <v>1024</v>
      </c>
      <c r="AQ1128" s="14" t="s">
        <v>231</v>
      </c>
      <c r="AR1128" s="15" t="s">
        <v>109</v>
      </c>
      <c r="AS1128" s="15" t="s">
        <v>79</v>
      </c>
      <c r="AT1128" s="16" t="s">
        <v>79</v>
      </c>
      <c r="AU1128" s="15" t="s">
        <v>90</v>
      </c>
      <c r="AV1128" s="17" t="s">
        <v>79</v>
      </c>
      <c r="AW1128" s="17">
        <v>120</v>
      </c>
      <c r="AX1128" s="17">
        <v>150</v>
      </c>
      <c r="AY1128" s="63">
        <v>160</v>
      </c>
      <c r="AZ1128" s="4">
        <v>60</v>
      </c>
      <c r="BA1128" s="5" t="s">
        <v>79</v>
      </c>
      <c r="BB1128" s="5" t="s">
        <v>79</v>
      </c>
      <c r="BC1128" s="5" t="s">
        <v>79</v>
      </c>
      <c r="BD1128" s="5" t="s">
        <v>735</v>
      </c>
      <c r="BE1128" s="5" t="s">
        <v>1025</v>
      </c>
      <c r="BF1128" s="5" t="s">
        <v>1026</v>
      </c>
      <c r="BG1128" s="5" t="b">
        <v>0</v>
      </c>
    </row>
    <row r="1129" spans="41:59" ht="12.75">
      <c r="AO1129" s="5">
        <v>1120</v>
      </c>
      <c r="AP1129" s="77" t="s">
        <v>1027</v>
      </c>
      <c r="AQ1129" s="14" t="s">
        <v>231</v>
      </c>
      <c r="AR1129" s="15" t="s">
        <v>109</v>
      </c>
      <c r="AS1129" s="15" t="s">
        <v>79</v>
      </c>
      <c r="AT1129" s="16" t="s">
        <v>79</v>
      </c>
      <c r="AU1129" s="15" t="s">
        <v>147</v>
      </c>
      <c r="AV1129" s="17" t="s">
        <v>79</v>
      </c>
      <c r="AW1129" s="17">
        <v>120</v>
      </c>
      <c r="AX1129" s="17">
        <v>150</v>
      </c>
      <c r="AY1129" s="63">
        <v>90</v>
      </c>
      <c r="AZ1129" s="4">
        <v>30</v>
      </c>
      <c r="BA1129" s="5" t="s">
        <v>79</v>
      </c>
      <c r="BB1129" s="5" t="s">
        <v>79</v>
      </c>
      <c r="BC1129" s="5" t="s">
        <v>79</v>
      </c>
      <c r="BD1129" s="5" t="s">
        <v>735</v>
      </c>
      <c r="BE1129" s="5" t="s">
        <v>990</v>
      </c>
      <c r="BF1129" s="5" t="s">
        <v>1026</v>
      </c>
      <c r="BG1129" s="5" t="b">
        <v>0</v>
      </c>
    </row>
    <row r="1130" spans="41:59" ht="12.75">
      <c r="AO1130" s="5">
        <v>1121</v>
      </c>
      <c r="AP1130" s="77" t="s">
        <v>1028</v>
      </c>
      <c r="AQ1130" s="14" t="s">
        <v>231</v>
      </c>
      <c r="AR1130" s="15" t="s">
        <v>109</v>
      </c>
      <c r="AS1130" s="15" t="s">
        <v>79</v>
      </c>
      <c r="AT1130" s="16" t="s">
        <v>79</v>
      </c>
      <c r="AU1130" s="15" t="s">
        <v>90</v>
      </c>
      <c r="AV1130" s="17" t="s">
        <v>79</v>
      </c>
      <c r="AW1130" s="17">
        <v>120</v>
      </c>
      <c r="AX1130" s="17">
        <v>150</v>
      </c>
      <c r="AY1130" s="63">
        <v>160</v>
      </c>
      <c r="AZ1130" s="4">
        <v>60</v>
      </c>
      <c r="BA1130" s="5" t="s">
        <v>79</v>
      </c>
      <c r="BB1130" s="5" t="s">
        <v>79</v>
      </c>
      <c r="BC1130" s="5" t="s">
        <v>79</v>
      </c>
      <c r="BD1130" s="5" t="s">
        <v>735</v>
      </c>
      <c r="BE1130" s="5" t="s">
        <v>1025</v>
      </c>
      <c r="BF1130" s="5" t="s">
        <v>1026</v>
      </c>
      <c r="BG1130" s="5" t="b">
        <v>0</v>
      </c>
    </row>
    <row r="1131" spans="41:59" ht="12.75">
      <c r="AO1131" s="5">
        <v>1122</v>
      </c>
      <c r="AP1131" s="77" t="s">
        <v>1029</v>
      </c>
      <c r="AQ1131" s="14" t="s">
        <v>231</v>
      </c>
      <c r="AR1131" s="15" t="s">
        <v>109</v>
      </c>
      <c r="AS1131" s="15" t="s">
        <v>79</v>
      </c>
      <c r="AT1131" s="16" t="s">
        <v>79</v>
      </c>
      <c r="AU1131" s="15" t="s">
        <v>90</v>
      </c>
      <c r="AV1131" s="17" t="s">
        <v>79</v>
      </c>
      <c r="AW1131" s="17">
        <v>120</v>
      </c>
      <c r="AX1131" s="17">
        <v>150</v>
      </c>
      <c r="AY1131" s="63">
        <v>160</v>
      </c>
      <c r="AZ1131" s="4">
        <v>240</v>
      </c>
      <c r="BA1131" s="5" t="s">
        <v>79</v>
      </c>
      <c r="BB1131" s="5" t="s">
        <v>79</v>
      </c>
      <c r="BC1131" s="5" t="s">
        <v>79</v>
      </c>
      <c r="BD1131" s="5" t="s">
        <v>735</v>
      </c>
      <c r="BE1131" s="5" t="s">
        <v>94</v>
      </c>
      <c r="BF1131" s="5" t="s">
        <v>738</v>
      </c>
      <c r="BG1131" s="5" t="b">
        <v>0</v>
      </c>
    </row>
    <row r="1132" spans="41:59" ht="12.75">
      <c r="AO1132" s="5">
        <v>1123</v>
      </c>
      <c r="AP1132" s="77" t="s">
        <v>1030</v>
      </c>
      <c r="AQ1132" s="14" t="s">
        <v>231</v>
      </c>
      <c r="AR1132" s="15" t="s">
        <v>109</v>
      </c>
      <c r="AS1132" s="15" t="s">
        <v>79</v>
      </c>
      <c r="AT1132" s="16" t="s">
        <v>79</v>
      </c>
      <c r="AU1132" s="15" t="s">
        <v>90</v>
      </c>
      <c r="AV1132" s="17" t="s">
        <v>79</v>
      </c>
      <c r="AW1132" s="17">
        <v>120</v>
      </c>
      <c r="AX1132" s="17">
        <v>150</v>
      </c>
      <c r="AY1132" s="63">
        <v>160</v>
      </c>
      <c r="AZ1132" s="4">
        <v>60</v>
      </c>
      <c r="BA1132" s="5" t="s">
        <v>79</v>
      </c>
      <c r="BB1132" s="5" t="s">
        <v>79</v>
      </c>
      <c r="BC1132" s="5" t="s">
        <v>79</v>
      </c>
      <c r="BD1132" s="5" t="s">
        <v>735</v>
      </c>
      <c r="BE1132" s="5" t="s">
        <v>1025</v>
      </c>
      <c r="BF1132" s="5" t="s">
        <v>1026</v>
      </c>
      <c r="BG1132" s="5" t="b">
        <v>0</v>
      </c>
    </row>
    <row r="1133" spans="41:59" ht="12.75">
      <c r="AO1133" s="5">
        <v>1124</v>
      </c>
      <c r="AP1133" s="77" t="s">
        <v>1031</v>
      </c>
      <c r="AQ1133" s="14" t="s">
        <v>231</v>
      </c>
      <c r="AR1133" s="15" t="s">
        <v>109</v>
      </c>
      <c r="AS1133" s="15" t="s">
        <v>79</v>
      </c>
      <c r="AT1133" s="16" t="s">
        <v>79</v>
      </c>
      <c r="AU1133" s="15" t="s">
        <v>147</v>
      </c>
      <c r="AV1133" s="17" t="s">
        <v>79</v>
      </c>
      <c r="AW1133" s="17">
        <v>120</v>
      </c>
      <c r="AX1133" s="17">
        <v>150</v>
      </c>
      <c r="AY1133" s="63">
        <v>90</v>
      </c>
      <c r="AZ1133" s="4">
        <v>30</v>
      </c>
      <c r="BA1133" s="5" t="s">
        <v>79</v>
      </c>
      <c r="BB1133" s="5" t="s">
        <v>79</v>
      </c>
      <c r="BC1133" s="5" t="s">
        <v>79</v>
      </c>
      <c r="BD1133" s="5" t="s">
        <v>735</v>
      </c>
      <c r="BE1133" s="5" t="s">
        <v>990</v>
      </c>
      <c r="BF1133" s="5" t="s">
        <v>1026</v>
      </c>
      <c r="BG1133" s="5" t="b">
        <v>0</v>
      </c>
    </row>
    <row r="1134" spans="41:59" ht="12.75">
      <c r="AO1134" s="5">
        <v>1125</v>
      </c>
      <c r="AP1134" s="77" t="s">
        <v>1032</v>
      </c>
      <c r="AQ1134" s="14" t="s">
        <v>231</v>
      </c>
      <c r="AR1134" s="15" t="s">
        <v>109</v>
      </c>
      <c r="AS1134" s="15" t="s">
        <v>79</v>
      </c>
      <c r="AT1134" s="16" t="s">
        <v>79</v>
      </c>
      <c r="AU1134" s="15" t="s">
        <v>90</v>
      </c>
      <c r="AV1134" s="17" t="s">
        <v>79</v>
      </c>
      <c r="AW1134" s="17">
        <v>120</v>
      </c>
      <c r="AX1134" s="17">
        <v>150</v>
      </c>
      <c r="AY1134" s="63">
        <v>160</v>
      </c>
      <c r="AZ1134" s="4">
        <v>60</v>
      </c>
      <c r="BA1134" s="5" t="s">
        <v>79</v>
      </c>
      <c r="BB1134" s="5" t="s">
        <v>79</v>
      </c>
      <c r="BC1134" s="5" t="s">
        <v>79</v>
      </c>
      <c r="BD1134" s="5" t="s">
        <v>735</v>
      </c>
      <c r="BE1134" s="5" t="s">
        <v>1025</v>
      </c>
      <c r="BF1134" s="5" t="s">
        <v>1026</v>
      </c>
      <c r="BG1134" s="5" t="b">
        <v>0</v>
      </c>
    </row>
    <row r="1135" spans="41:59" ht="12.75">
      <c r="AO1135" s="5">
        <v>1126</v>
      </c>
      <c r="AP1135" s="77" t="s">
        <v>1033</v>
      </c>
      <c r="AQ1135" s="14" t="s">
        <v>231</v>
      </c>
      <c r="AR1135" s="15" t="s">
        <v>109</v>
      </c>
      <c r="AS1135" s="15" t="s">
        <v>79</v>
      </c>
      <c r="AT1135" s="16" t="s">
        <v>79</v>
      </c>
      <c r="AU1135" s="15" t="s">
        <v>147</v>
      </c>
      <c r="AV1135" s="17" t="s">
        <v>79</v>
      </c>
      <c r="AW1135" s="17">
        <v>120</v>
      </c>
      <c r="AX1135" s="17">
        <v>150</v>
      </c>
      <c r="AY1135" s="63">
        <v>90</v>
      </c>
      <c r="AZ1135" s="4">
        <v>30</v>
      </c>
      <c r="BA1135" s="5" t="s">
        <v>79</v>
      </c>
      <c r="BB1135" s="5" t="s">
        <v>79</v>
      </c>
      <c r="BC1135" s="5" t="s">
        <v>79</v>
      </c>
      <c r="BD1135" s="5" t="s">
        <v>735</v>
      </c>
      <c r="BE1135" s="5" t="s">
        <v>990</v>
      </c>
      <c r="BF1135" s="5" t="s">
        <v>1026</v>
      </c>
      <c r="BG1135" s="5" t="b">
        <v>0</v>
      </c>
    </row>
    <row r="1136" spans="41:59" ht="12.75">
      <c r="AO1136" s="5">
        <v>1127</v>
      </c>
      <c r="AP1136" s="77" t="s">
        <v>1034</v>
      </c>
      <c r="AQ1136" s="14" t="s">
        <v>152</v>
      </c>
      <c r="AR1136" s="15" t="s">
        <v>109</v>
      </c>
      <c r="AS1136" s="15" t="s">
        <v>79</v>
      </c>
      <c r="AT1136" s="16" t="s">
        <v>79</v>
      </c>
      <c r="AU1136" s="15" t="s">
        <v>90</v>
      </c>
      <c r="AV1136" s="17" t="s">
        <v>79</v>
      </c>
      <c r="AW1136" s="17">
        <v>120</v>
      </c>
      <c r="AX1136" s="17">
        <v>150</v>
      </c>
      <c r="AY1136" s="63">
        <v>160</v>
      </c>
      <c r="AZ1136" s="4">
        <v>240</v>
      </c>
      <c r="BA1136" s="5" t="s">
        <v>79</v>
      </c>
      <c r="BB1136" s="5" t="s">
        <v>79</v>
      </c>
      <c r="BC1136" s="5" t="s">
        <v>79</v>
      </c>
      <c r="BD1136" s="5" t="s">
        <v>735</v>
      </c>
      <c r="BE1136" s="5" t="s">
        <v>94</v>
      </c>
      <c r="BF1136" s="5" t="s">
        <v>738</v>
      </c>
      <c r="BG1136" s="5" t="b">
        <v>0</v>
      </c>
    </row>
    <row r="1137" spans="41:59" ht="12.75">
      <c r="AO1137" s="5">
        <v>1128</v>
      </c>
      <c r="AP1137" s="77" t="s">
        <v>1035</v>
      </c>
      <c r="AQ1137" s="14" t="s">
        <v>152</v>
      </c>
      <c r="AR1137" s="15" t="s">
        <v>109</v>
      </c>
      <c r="AS1137" s="15" t="s">
        <v>93</v>
      </c>
      <c r="AT1137" s="16" t="s">
        <v>79</v>
      </c>
      <c r="AU1137" s="15" t="s">
        <v>90</v>
      </c>
      <c r="AV1137" s="17" t="s">
        <v>79</v>
      </c>
      <c r="AW1137" s="17">
        <v>120</v>
      </c>
      <c r="AX1137" s="17">
        <v>150</v>
      </c>
      <c r="AY1137" s="63">
        <v>160</v>
      </c>
      <c r="AZ1137" s="4">
        <v>240</v>
      </c>
      <c r="BA1137" s="5">
        <v>1</v>
      </c>
      <c r="BB1137" s="5" t="s">
        <v>79</v>
      </c>
      <c r="BC1137" s="5" t="s">
        <v>79</v>
      </c>
      <c r="BD1137" s="5" t="s">
        <v>735</v>
      </c>
      <c r="BE1137" s="5" t="s">
        <v>94</v>
      </c>
      <c r="BF1137" s="5" t="s">
        <v>738</v>
      </c>
      <c r="BG1137" s="5" t="b">
        <v>0</v>
      </c>
    </row>
    <row r="1138" spans="41:59" ht="12.75">
      <c r="AO1138" s="5">
        <v>1129</v>
      </c>
      <c r="AP1138" s="77" t="s">
        <v>1036</v>
      </c>
      <c r="AQ1138" s="14" t="s">
        <v>231</v>
      </c>
      <c r="AR1138" s="15" t="s">
        <v>109</v>
      </c>
      <c r="AS1138" s="15" t="s">
        <v>93</v>
      </c>
      <c r="AT1138" s="16" t="s">
        <v>79</v>
      </c>
      <c r="AU1138" s="15" t="s">
        <v>90</v>
      </c>
      <c r="AV1138" s="17" t="s">
        <v>79</v>
      </c>
      <c r="AW1138" s="17">
        <v>120</v>
      </c>
      <c r="AX1138" s="17">
        <v>150</v>
      </c>
      <c r="AY1138" s="63">
        <v>160</v>
      </c>
      <c r="AZ1138" s="4">
        <v>60</v>
      </c>
      <c r="BA1138" s="5">
        <v>1</v>
      </c>
      <c r="BB1138" s="5" t="s">
        <v>79</v>
      </c>
      <c r="BC1138" s="5" t="s">
        <v>79</v>
      </c>
      <c r="BD1138" s="5" t="s">
        <v>735</v>
      </c>
      <c r="BE1138" s="5" t="s">
        <v>232</v>
      </c>
      <c r="BF1138" s="5" t="s">
        <v>1026</v>
      </c>
      <c r="BG1138" s="5" t="b">
        <v>0</v>
      </c>
    </row>
    <row r="1139" spans="41:59" ht="12.75">
      <c r="AO1139" s="5">
        <v>1130</v>
      </c>
      <c r="AP1139" s="77" t="s">
        <v>1037</v>
      </c>
      <c r="AQ1139" s="14" t="s">
        <v>231</v>
      </c>
      <c r="AR1139" s="15" t="s">
        <v>109</v>
      </c>
      <c r="AS1139" s="15" t="s">
        <v>93</v>
      </c>
      <c r="AT1139" s="16" t="s">
        <v>79</v>
      </c>
      <c r="AU1139" s="15" t="s">
        <v>90</v>
      </c>
      <c r="AV1139" s="17" t="s">
        <v>79</v>
      </c>
      <c r="AW1139" s="17">
        <v>120</v>
      </c>
      <c r="AX1139" s="17">
        <v>150</v>
      </c>
      <c r="AY1139" s="63">
        <v>160</v>
      </c>
      <c r="AZ1139" s="4">
        <v>60</v>
      </c>
      <c r="BA1139" s="5">
        <v>1</v>
      </c>
      <c r="BB1139" s="5" t="s">
        <v>79</v>
      </c>
      <c r="BC1139" s="5" t="s">
        <v>79</v>
      </c>
      <c r="BD1139" s="5" t="s">
        <v>735</v>
      </c>
      <c r="BE1139" s="5" t="s">
        <v>232</v>
      </c>
      <c r="BF1139" s="5" t="s">
        <v>1026</v>
      </c>
      <c r="BG1139" s="5" t="b">
        <v>0</v>
      </c>
    </row>
    <row r="1140" spans="41:59" ht="12.75">
      <c r="AO1140" s="5">
        <v>1131</v>
      </c>
      <c r="AP1140" s="77" t="s">
        <v>1038</v>
      </c>
      <c r="AQ1140" s="14" t="s">
        <v>231</v>
      </c>
      <c r="AR1140" s="15" t="s">
        <v>109</v>
      </c>
      <c r="AS1140" s="15" t="s">
        <v>93</v>
      </c>
      <c r="AT1140" s="16" t="s">
        <v>79</v>
      </c>
      <c r="AU1140" s="15" t="s">
        <v>90</v>
      </c>
      <c r="AV1140" s="17" t="s">
        <v>79</v>
      </c>
      <c r="AW1140" s="17">
        <v>120</v>
      </c>
      <c r="AX1140" s="17">
        <v>150</v>
      </c>
      <c r="AY1140" s="63">
        <v>160</v>
      </c>
      <c r="AZ1140" s="4">
        <v>60</v>
      </c>
      <c r="BA1140" s="5">
        <v>1</v>
      </c>
      <c r="BB1140" s="5" t="s">
        <v>79</v>
      </c>
      <c r="BC1140" s="5" t="s">
        <v>79</v>
      </c>
      <c r="BD1140" s="5" t="s">
        <v>735</v>
      </c>
      <c r="BE1140" s="5" t="s">
        <v>232</v>
      </c>
      <c r="BF1140" s="5" t="s">
        <v>1026</v>
      </c>
      <c r="BG1140" s="5" t="b">
        <v>0</v>
      </c>
    </row>
    <row r="1141" spans="41:59" ht="12.75">
      <c r="AO1141" s="5">
        <v>1132</v>
      </c>
      <c r="AP1141" s="77" t="s">
        <v>1039</v>
      </c>
      <c r="AQ1141" s="14" t="s">
        <v>231</v>
      </c>
      <c r="AR1141" s="15" t="s">
        <v>109</v>
      </c>
      <c r="AS1141" s="15" t="s">
        <v>93</v>
      </c>
      <c r="AT1141" s="16" t="s">
        <v>79</v>
      </c>
      <c r="AU1141" s="15" t="s">
        <v>90</v>
      </c>
      <c r="AV1141" s="17" t="s">
        <v>79</v>
      </c>
      <c r="AW1141" s="17">
        <v>120</v>
      </c>
      <c r="AX1141" s="17">
        <v>150</v>
      </c>
      <c r="AY1141" s="63">
        <v>160</v>
      </c>
      <c r="AZ1141" s="4">
        <v>60</v>
      </c>
      <c r="BA1141" s="5">
        <v>1</v>
      </c>
      <c r="BB1141" s="5" t="s">
        <v>79</v>
      </c>
      <c r="BC1141" s="5" t="s">
        <v>79</v>
      </c>
      <c r="BD1141" s="5" t="s">
        <v>735</v>
      </c>
      <c r="BE1141" s="5" t="s">
        <v>232</v>
      </c>
      <c r="BF1141" s="5" t="s">
        <v>738</v>
      </c>
      <c r="BG1141" s="5" t="b">
        <v>0</v>
      </c>
    </row>
    <row r="1142" spans="41:59" ht="12.75">
      <c r="AO1142" s="5">
        <v>1133</v>
      </c>
      <c r="AP1142" s="77" t="s">
        <v>1040</v>
      </c>
      <c r="AQ1142" s="14" t="s">
        <v>152</v>
      </c>
      <c r="AR1142" s="15" t="s">
        <v>109</v>
      </c>
      <c r="AS1142" s="15" t="s">
        <v>93</v>
      </c>
      <c r="AT1142" s="16" t="s">
        <v>79</v>
      </c>
      <c r="AU1142" s="15" t="s">
        <v>90</v>
      </c>
      <c r="AV1142" s="17" t="s">
        <v>79</v>
      </c>
      <c r="AW1142" s="17">
        <v>120</v>
      </c>
      <c r="AX1142" s="17">
        <v>150</v>
      </c>
      <c r="AY1142" s="63">
        <v>160</v>
      </c>
      <c r="AZ1142" s="4">
        <v>240</v>
      </c>
      <c r="BA1142" s="5">
        <v>1</v>
      </c>
      <c r="BB1142" s="5" t="s">
        <v>79</v>
      </c>
      <c r="BC1142" s="5" t="s">
        <v>79</v>
      </c>
      <c r="BD1142" s="5" t="s">
        <v>735</v>
      </c>
      <c r="BE1142" s="5" t="s">
        <v>94</v>
      </c>
      <c r="BF1142" s="5" t="s">
        <v>1041</v>
      </c>
      <c r="BG1142" s="5" t="b">
        <v>0</v>
      </c>
    </row>
    <row r="1143" spans="41:59" ht="12.75">
      <c r="AO1143" s="5">
        <v>1134</v>
      </c>
      <c r="AP1143" s="77" t="s">
        <v>1042</v>
      </c>
      <c r="AQ1143" s="14" t="s">
        <v>231</v>
      </c>
      <c r="AR1143" s="15" t="s">
        <v>79</v>
      </c>
      <c r="AS1143" s="15" t="s">
        <v>79</v>
      </c>
      <c r="AT1143" s="16" t="s">
        <v>79</v>
      </c>
      <c r="AU1143" s="15" t="s">
        <v>90</v>
      </c>
      <c r="AV1143" s="17" t="s">
        <v>79</v>
      </c>
      <c r="AW1143" s="17">
        <v>24</v>
      </c>
      <c r="AX1143" s="17">
        <v>150</v>
      </c>
      <c r="AY1143" s="63">
        <v>160</v>
      </c>
      <c r="AZ1143" s="4">
        <v>60</v>
      </c>
      <c r="BA1143" s="5" t="s">
        <v>79</v>
      </c>
      <c r="BB1143" s="5" t="s">
        <v>79</v>
      </c>
      <c r="BC1143" s="5" t="s">
        <v>79</v>
      </c>
      <c r="BD1143" s="5" t="s">
        <v>735</v>
      </c>
      <c r="BE1143" s="5" t="s">
        <v>231</v>
      </c>
      <c r="BF1143" s="5" t="s">
        <v>1043</v>
      </c>
      <c r="BG1143" s="5" t="b">
        <v>0</v>
      </c>
    </row>
    <row r="1144" spans="41:59" ht="12.75">
      <c r="AO1144" s="5">
        <v>1135</v>
      </c>
      <c r="AP1144" s="77" t="s">
        <v>1044</v>
      </c>
      <c r="AQ1144" s="14" t="s">
        <v>231</v>
      </c>
      <c r="AR1144" s="15" t="s">
        <v>79</v>
      </c>
      <c r="AS1144" s="15" t="s">
        <v>79</v>
      </c>
      <c r="AT1144" s="16" t="s">
        <v>79</v>
      </c>
      <c r="AU1144" s="15" t="s">
        <v>90</v>
      </c>
      <c r="AV1144" s="17" t="s">
        <v>79</v>
      </c>
      <c r="AW1144" s="17">
        <v>24</v>
      </c>
      <c r="AX1144" s="17">
        <v>150</v>
      </c>
      <c r="AY1144" s="63">
        <v>160</v>
      </c>
      <c r="AZ1144" s="4">
        <v>60</v>
      </c>
      <c r="BA1144" s="5" t="s">
        <v>79</v>
      </c>
      <c r="BB1144" s="5" t="s">
        <v>79</v>
      </c>
      <c r="BC1144" s="5" t="s">
        <v>79</v>
      </c>
      <c r="BD1144" s="5" t="s">
        <v>735</v>
      </c>
      <c r="BE1144" s="5" t="s">
        <v>231</v>
      </c>
      <c r="BF1144" s="5" t="s">
        <v>1045</v>
      </c>
      <c r="BG1144" s="5" t="b">
        <v>0</v>
      </c>
    </row>
    <row r="1145" spans="41:59" ht="12.75">
      <c r="AO1145" s="5">
        <v>1136</v>
      </c>
      <c r="AP1145" s="77" t="s">
        <v>1046</v>
      </c>
      <c r="AQ1145" s="14" t="s">
        <v>231</v>
      </c>
      <c r="AR1145" s="15" t="s">
        <v>109</v>
      </c>
      <c r="AS1145" s="15" t="s">
        <v>132</v>
      </c>
      <c r="AT1145" s="16" t="s">
        <v>79</v>
      </c>
      <c r="AU1145" s="15" t="s">
        <v>90</v>
      </c>
      <c r="AV1145" s="17" t="s">
        <v>79</v>
      </c>
      <c r="AW1145" s="17">
        <v>120</v>
      </c>
      <c r="AX1145" s="17">
        <v>150</v>
      </c>
      <c r="AY1145" s="63">
        <v>160</v>
      </c>
      <c r="AZ1145" s="63">
        <v>60</v>
      </c>
      <c r="BA1145" s="64">
        <v>2</v>
      </c>
      <c r="BB1145" s="64" t="s">
        <v>79</v>
      </c>
      <c r="BC1145" s="64" t="s">
        <v>79</v>
      </c>
      <c r="BD1145" s="64" t="s">
        <v>735</v>
      </c>
      <c r="BE1145" s="64" t="s">
        <v>232</v>
      </c>
      <c r="BF1145" s="64" t="s">
        <v>1026</v>
      </c>
      <c r="BG1145" s="64" t="b">
        <v>0</v>
      </c>
    </row>
    <row r="1146" spans="41:59" ht="12.75">
      <c r="AO1146" s="5">
        <v>1137</v>
      </c>
      <c r="AP1146" s="77" t="s">
        <v>1047</v>
      </c>
      <c r="AQ1146" s="14" t="s">
        <v>231</v>
      </c>
      <c r="AR1146" s="15" t="s">
        <v>109</v>
      </c>
      <c r="AS1146" s="15" t="s">
        <v>132</v>
      </c>
      <c r="AT1146" s="16" t="s">
        <v>79</v>
      </c>
      <c r="AU1146" s="15" t="s">
        <v>90</v>
      </c>
      <c r="AV1146" s="17" t="s">
        <v>79</v>
      </c>
      <c r="AW1146" s="17">
        <v>120</v>
      </c>
      <c r="AX1146" s="17">
        <v>150</v>
      </c>
      <c r="AY1146" s="63">
        <v>160</v>
      </c>
      <c r="AZ1146" s="63">
        <v>60</v>
      </c>
      <c r="BA1146" s="64">
        <v>2</v>
      </c>
      <c r="BB1146" s="64" t="s">
        <v>79</v>
      </c>
      <c r="BC1146" s="64" t="s">
        <v>79</v>
      </c>
      <c r="BD1146" s="64" t="s">
        <v>735</v>
      </c>
      <c r="BE1146" s="64" t="s">
        <v>232</v>
      </c>
      <c r="BF1146" s="64" t="s">
        <v>1026</v>
      </c>
      <c r="BG1146" s="64" t="b">
        <v>0</v>
      </c>
    </row>
    <row r="1147" spans="41:59" ht="12.75">
      <c r="AO1147" s="5">
        <v>1138</v>
      </c>
      <c r="AP1147" s="77" t="s">
        <v>1048</v>
      </c>
      <c r="AQ1147" s="14" t="s">
        <v>215</v>
      </c>
      <c r="AR1147" s="15" t="s">
        <v>109</v>
      </c>
      <c r="AS1147" s="15" t="s">
        <v>79</v>
      </c>
      <c r="AT1147" s="16" t="s">
        <v>79</v>
      </c>
      <c r="AU1147" s="15" t="s">
        <v>172</v>
      </c>
      <c r="AV1147" s="17" t="s">
        <v>79</v>
      </c>
      <c r="AW1147" s="17">
        <v>120</v>
      </c>
      <c r="AX1147" s="17">
        <v>150</v>
      </c>
      <c r="AY1147" s="63" t="s">
        <v>410</v>
      </c>
      <c r="AZ1147" s="4" t="s">
        <v>327</v>
      </c>
      <c r="BA1147" s="5" t="s">
        <v>79</v>
      </c>
      <c r="BB1147" s="5" t="s">
        <v>79</v>
      </c>
      <c r="BC1147" s="5" t="s">
        <v>79</v>
      </c>
      <c r="BD1147" s="5" t="s">
        <v>376</v>
      </c>
      <c r="BE1147" s="5" t="s">
        <v>94</v>
      </c>
      <c r="BF1147" s="5" t="s">
        <v>79</v>
      </c>
      <c r="BG1147" s="5" t="b">
        <v>0</v>
      </c>
    </row>
    <row r="1148" spans="41:59" ht="12.75">
      <c r="AO1148" s="5">
        <v>1139</v>
      </c>
      <c r="AP1148" s="77" t="s">
        <v>1049</v>
      </c>
      <c r="AQ1148" s="14" t="s">
        <v>239</v>
      </c>
      <c r="AR1148" s="15" t="s">
        <v>79</v>
      </c>
      <c r="AS1148" s="15" t="s">
        <v>93</v>
      </c>
      <c r="AT1148" s="16" t="s">
        <v>79</v>
      </c>
      <c r="AU1148" s="15" t="s">
        <v>90</v>
      </c>
      <c r="AV1148" s="17" t="s">
        <v>79</v>
      </c>
      <c r="AW1148" s="17">
        <v>24</v>
      </c>
      <c r="AX1148" s="17">
        <v>75</v>
      </c>
      <c r="AY1148" s="63">
        <v>160</v>
      </c>
      <c r="AZ1148" s="4">
        <v>30</v>
      </c>
      <c r="BA1148" s="5">
        <v>1</v>
      </c>
      <c r="BB1148" s="5" t="s">
        <v>79</v>
      </c>
      <c r="BC1148" s="5" t="s">
        <v>79</v>
      </c>
      <c r="BD1148" s="5" t="s">
        <v>376</v>
      </c>
      <c r="BE1148" s="5" t="s">
        <v>144</v>
      </c>
      <c r="BF1148" s="5" t="s">
        <v>79</v>
      </c>
      <c r="BG1148" s="5" t="b">
        <v>0</v>
      </c>
    </row>
    <row r="1149" spans="41:59" ht="12.75">
      <c r="AO1149" s="5">
        <v>1140</v>
      </c>
      <c r="AP1149" s="77" t="s">
        <v>1050</v>
      </c>
      <c r="AQ1149" s="14" t="s">
        <v>239</v>
      </c>
      <c r="AR1149" s="15" t="s">
        <v>79</v>
      </c>
      <c r="AS1149" s="15" t="s">
        <v>93</v>
      </c>
      <c r="AT1149" s="16" t="s">
        <v>79</v>
      </c>
      <c r="AU1149" s="15" t="s">
        <v>147</v>
      </c>
      <c r="AV1149" s="17" t="s">
        <v>79</v>
      </c>
      <c r="AW1149" s="17">
        <v>24</v>
      </c>
      <c r="AX1149" s="17">
        <v>150</v>
      </c>
      <c r="AY1149" s="63">
        <v>90</v>
      </c>
      <c r="AZ1149" s="4">
        <v>30</v>
      </c>
      <c r="BA1149" s="5">
        <v>1</v>
      </c>
      <c r="BB1149" s="5" t="s">
        <v>79</v>
      </c>
      <c r="BC1149" s="5" t="s">
        <v>79</v>
      </c>
      <c r="BD1149" s="5" t="s">
        <v>376</v>
      </c>
      <c r="BE1149" s="5" t="s">
        <v>252</v>
      </c>
      <c r="BF1149" s="5" t="s">
        <v>79</v>
      </c>
      <c r="BG1149" s="5" t="b">
        <v>0</v>
      </c>
    </row>
    <row r="1150" spans="41:59" ht="12.75">
      <c r="AO1150" s="5">
        <v>1141</v>
      </c>
      <c r="AP1150" s="77" t="s">
        <v>1051</v>
      </c>
      <c r="AQ1150" s="14" t="s">
        <v>239</v>
      </c>
      <c r="AR1150" s="15" t="s">
        <v>79</v>
      </c>
      <c r="AS1150" s="15" t="s">
        <v>93</v>
      </c>
      <c r="AT1150" s="16" t="s">
        <v>79</v>
      </c>
      <c r="AU1150" s="15" t="s">
        <v>147</v>
      </c>
      <c r="AV1150" s="17" t="s">
        <v>79</v>
      </c>
      <c r="AW1150" s="17">
        <v>24</v>
      </c>
      <c r="AX1150" s="17">
        <v>150</v>
      </c>
      <c r="AY1150" s="63">
        <v>90</v>
      </c>
      <c r="AZ1150" s="63">
        <v>30</v>
      </c>
      <c r="BA1150" s="64">
        <v>1</v>
      </c>
      <c r="BB1150" s="64" t="s">
        <v>79</v>
      </c>
      <c r="BC1150" s="64" t="s">
        <v>79</v>
      </c>
      <c r="BD1150" s="64" t="s">
        <v>376</v>
      </c>
      <c r="BE1150" s="64" t="s">
        <v>252</v>
      </c>
      <c r="BF1150" s="64" t="s">
        <v>79</v>
      </c>
      <c r="BG1150" s="64" t="b">
        <v>0</v>
      </c>
    </row>
    <row r="1151" spans="41:59" ht="12.75">
      <c r="AO1151" s="5">
        <v>1142</v>
      </c>
      <c r="AP1151" s="77" t="s">
        <v>1052</v>
      </c>
      <c r="AQ1151" s="14" t="s">
        <v>239</v>
      </c>
      <c r="AR1151" s="15" t="s">
        <v>79</v>
      </c>
      <c r="AS1151" s="15" t="s">
        <v>93</v>
      </c>
      <c r="AT1151" s="16" t="s">
        <v>79</v>
      </c>
      <c r="AU1151" s="15" t="s">
        <v>90</v>
      </c>
      <c r="AV1151" s="17" t="s">
        <v>79</v>
      </c>
      <c r="AW1151" s="17">
        <v>24</v>
      </c>
      <c r="AX1151" s="17">
        <v>150</v>
      </c>
      <c r="AY1151" s="63">
        <v>160</v>
      </c>
      <c r="AZ1151" s="63">
        <v>60</v>
      </c>
      <c r="BA1151" s="64">
        <v>1</v>
      </c>
      <c r="BB1151" s="64" t="s">
        <v>79</v>
      </c>
      <c r="BC1151" s="64" t="s">
        <v>79</v>
      </c>
      <c r="BD1151" s="64" t="s">
        <v>376</v>
      </c>
      <c r="BE1151" s="64" t="s">
        <v>252</v>
      </c>
      <c r="BF1151" s="64" t="s">
        <v>79</v>
      </c>
      <c r="BG1151" s="64" t="b">
        <v>0</v>
      </c>
    </row>
    <row r="1152" spans="41:59" ht="12.75">
      <c r="AO1152" s="5">
        <v>1143</v>
      </c>
      <c r="AP1152" s="77" t="s">
        <v>1053</v>
      </c>
      <c r="AQ1152" s="14" t="s">
        <v>239</v>
      </c>
      <c r="AR1152" s="15" t="s">
        <v>79</v>
      </c>
      <c r="AS1152" s="15" t="s">
        <v>93</v>
      </c>
      <c r="AT1152" s="16" t="s">
        <v>79</v>
      </c>
      <c r="AU1152" s="15" t="s">
        <v>90</v>
      </c>
      <c r="AV1152" s="17" t="s">
        <v>79</v>
      </c>
      <c r="AW1152" s="17">
        <v>24</v>
      </c>
      <c r="AX1152" s="17">
        <v>75</v>
      </c>
      <c r="AY1152" s="63">
        <v>160</v>
      </c>
      <c r="AZ1152" s="63">
        <v>30</v>
      </c>
      <c r="BA1152" s="64">
        <v>1</v>
      </c>
      <c r="BB1152" s="64" t="s">
        <v>79</v>
      </c>
      <c r="BC1152" s="64" t="s">
        <v>79</v>
      </c>
      <c r="BD1152" s="64" t="s">
        <v>376</v>
      </c>
      <c r="BE1152" s="64" t="s">
        <v>144</v>
      </c>
      <c r="BF1152" s="64" t="s">
        <v>1054</v>
      </c>
      <c r="BG1152" s="64" t="b">
        <v>0</v>
      </c>
    </row>
    <row r="1153" spans="41:59" ht="12.75">
      <c r="AO1153" s="5">
        <v>1144</v>
      </c>
      <c r="AP1153" s="77" t="s">
        <v>1055</v>
      </c>
      <c r="AQ1153" s="14" t="s">
        <v>239</v>
      </c>
      <c r="AR1153" s="15" t="s">
        <v>79</v>
      </c>
      <c r="AS1153" s="15" t="s">
        <v>93</v>
      </c>
      <c r="AT1153" s="16" t="s">
        <v>79</v>
      </c>
      <c r="AU1153" s="15" t="s">
        <v>147</v>
      </c>
      <c r="AV1153" s="17" t="s">
        <v>79</v>
      </c>
      <c r="AW1153" s="17">
        <v>24</v>
      </c>
      <c r="AX1153" s="17">
        <v>150</v>
      </c>
      <c r="AY1153" s="63">
        <v>90</v>
      </c>
      <c r="AZ1153" s="63">
        <v>30</v>
      </c>
      <c r="BA1153" s="64">
        <v>1</v>
      </c>
      <c r="BB1153" s="64" t="s">
        <v>79</v>
      </c>
      <c r="BC1153" s="64" t="s">
        <v>79</v>
      </c>
      <c r="BD1153" s="64" t="s">
        <v>376</v>
      </c>
      <c r="BE1153" s="64" t="s">
        <v>252</v>
      </c>
      <c r="BF1153" s="64" t="s">
        <v>79</v>
      </c>
      <c r="BG1153" s="64" t="b">
        <v>0</v>
      </c>
    </row>
    <row r="1154" spans="41:59" ht="12.75">
      <c r="AO1154" s="5">
        <v>1145</v>
      </c>
      <c r="AP1154" s="77" t="s">
        <v>1056</v>
      </c>
      <c r="AQ1154" s="14" t="s">
        <v>239</v>
      </c>
      <c r="AR1154" s="15" t="s">
        <v>79</v>
      </c>
      <c r="AS1154" s="15" t="s">
        <v>93</v>
      </c>
      <c r="AT1154" s="16" t="s">
        <v>79</v>
      </c>
      <c r="AU1154" s="15" t="s">
        <v>147</v>
      </c>
      <c r="AV1154" s="17" t="s">
        <v>79</v>
      </c>
      <c r="AW1154" s="17">
        <v>24</v>
      </c>
      <c r="AX1154" s="17">
        <v>150</v>
      </c>
      <c r="AY1154" s="63">
        <v>90</v>
      </c>
      <c r="AZ1154" s="63">
        <v>30</v>
      </c>
      <c r="BA1154" s="64">
        <v>1</v>
      </c>
      <c r="BB1154" s="64" t="s">
        <v>79</v>
      </c>
      <c r="BC1154" s="64" t="s">
        <v>79</v>
      </c>
      <c r="BD1154" s="64" t="s">
        <v>376</v>
      </c>
      <c r="BE1154" s="64" t="s">
        <v>252</v>
      </c>
      <c r="BF1154" s="64" t="s">
        <v>79</v>
      </c>
      <c r="BG1154" s="64" t="b">
        <v>0</v>
      </c>
    </row>
    <row r="1155" spans="41:59" ht="12.75">
      <c r="AO1155" s="5">
        <v>1146</v>
      </c>
      <c r="AP1155" s="77" t="s">
        <v>1057</v>
      </c>
      <c r="AQ1155" s="14" t="s">
        <v>239</v>
      </c>
      <c r="AR1155" s="15" t="s">
        <v>79</v>
      </c>
      <c r="AS1155" s="15" t="s">
        <v>132</v>
      </c>
      <c r="AT1155" s="16" t="s">
        <v>79</v>
      </c>
      <c r="AU1155" s="15" t="s">
        <v>147</v>
      </c>
      <c r="AV1155" s="17" t="s">
        <v>79</v>
      </c>
      <c r="AW1155" s="17">
        <v>24</v>
      </c>
      <c r="AX1155" s="17">
        <v>150</v>
      </c>
      <c r="AY1155" s="63">
        <v>90</v>
      </c>
      <c r="AZ1155" s="63">
        <v>30</v>
      </c>
      <c r="BA1155" s="64">
        <v>2</v>
      </c>
      <c r="BB1155" s="64" t="s">
        <v>79</v>
      </c>
      <c r="BC1155" s="64" t="s">
        <v>79</v>
      </c>
      <c r="BD1155" s="64" t="s">
        <v>376</v>
      </c>
      <c r="BE1155" s="64" t="s">
        <v>252</v>
      </c>
      <c r="BF1155" s="64" t="s">
        <v>79</v>
      </c>
      <c r="BG1155" s="64" t="b">
        <v>0</v>
      </c>
    </row>
    <row r="1156" spans="41:59" ht="12.75">
      <c r="AO1156" s="5">
        <v>1147</v>
      </c>
      <c r="AP1156" s="77" t="s">
        <v>1058</v>
      </c>
      <c r="AQ1156" s="14" t="s">
        <v>239</v>
      </c>
      <c r="AR1156" s="15" t="s">
        <v>79</v>
      </c>
      <c r="AS1156" s="15" t="s">
        <v>132</v>
      </c>
      <c r="AT1156" s="16" t="s">
        <v>79</v>
      </c>
      <c r="AU1156" s="15" t="s">
        <v>147</v>
      </c>
      <c r="AV1156" s="17" t="s">
        <v>79</v>
      </c>
      <c r="AW1156" s="17">
        <v>24</v>
      </c>
      <c r="AX1156" s="17">
        <v>150</v>
      </c>
      <c r="AY1156" s="63">
        <v>90</v>
      </c>
      <c r="AZ1156" s="63">
        <v>30</v>
      </c>
      <c r="BA1156" s="64">
        <v>2</v>
      </c>
      <c r="BB1156" s="64" t="s">
        <v>79</v>
      </c>
      <c r="BC1156" s="64" t="s">
        <v>79</v>
      </c>
      <c r="BD1156" s="64" t="s">
        <v>376</v>
      </c>
      <c r="BE1156" s="64" t="s">
        <v>252</v>
      </c>
      <c r="BF1156" s="64" t="s">
        <v>79</v>
      </c>
      <c r="BG1156" s="64" t="b">
        <v>0</v>
      </c>
    </row>
    <row r="1157" spans="41:59" ht="12.75">
      <c r="AO1157" s="5">
        <v>1148</v>
      </c>
      <c r="AP1157" s="77" t="s">
        <v>1059</v>
      </c>
      <c r="AQ1157" s="14" t="s">
        <v>239</v>
      </c>
      <c r="AR1157" s="15" t="s">
        <v>79</v>
      </c>
      <c r="AS1157" s="15" t="s">
        <v>132</v>
      </c>
      <c r="AT1157" s="16" t="s">
        <v>79</v>
      </c>
      <c r="AU1157" s="15" t="s">
        <v>147</v>
      </c>
      <c r="AV1157" s="17" t="s">
        <v>79</v>
      </c>
      <c r="AW1157" s="17">
        <v>24</v>
      </c>
      <c r="AX1157" s="17">
        <v>150</v>
      </c>
      <c r="AY1157" s="63">
        <v>90</v>
      </c>
      <c r="AZ1157" s="63">
        <v>30</v>
      </c>
      <c r="BA1157" s="64">
        <v>2</v>
      </c>
      <c r="BB1157" s="64" t="s">
        <v>79</v>
      </c>
      <c r="BC1157" s="64" t="s">
        <v>79</v>
      </c>
      <c r="BD1157" s="64" t="s">
        <v>376</v>
      </c>
      <c r="BE1157" s="64" t="s">
        <v>252</v>
      </c>
      <c r="BF1157" s="64" t="s">
        <v>79</v>
      </c>
      <c r="BG1157" s="64" t="b">
        <v>0</v>
      </c>
    </row>
    <row r="1158" spans="41:59" ht="12.75">
      <c r="AO1158" s="5">
        <v>1149</v>
      </c>
      <c r="AP1158" s="77" t="s">
        <v>1060</v>
      </c>
      <c r="AQ1158" s="14" t="s">
        <v>239</v>
      </c>
      <c r="AR1158" s="15" t="s">
        <v>79</v>
      </c>
      <c r="AS1158" s="15" t="s">
        <v>132</v>
      </c>
      <c r="AT1158" s="16" t="s">
        <v>79</v>
      </c>
      <c r="AU1158" s="15" t="s">
        <v>147</v>
      </c>
      <c r="AV1158" s="17" t="s">
        <v>79</v>
      </c>
      <c r="AW1158" s="17">
        <v>24</v>
      </c>
      <c r="AX1158" s="17">
        <v>150</v>
      </c>
      <c r="AY1158" s="63">
        <v>90</v>
      </c>
      <c r="AZ1158" s="63">
        <v>30</v>
      </c>
      <c r="BA1158" s="64">
        <v>2</v>
      </c>
      <c r="BB1158" s="64" t="s">
        <v>79</v>
      </c>
      <c r="BC1158" s="64" t="s">
        <v>79</v>
      </c>
      <c r="BD1158" s="64" t="s">
        <v>376</v>
      </c>
      <c r="BE1158" s="64" t="s">
        <v>252</v>
      </c>
      <c r="BF1158" s="64" t="s">
        <v>79</v>
      </c>
      <c r="BG1158" s="64" t="b">
        <v>0</v>
      </c>
    </row>
    <row r="1159" spans="41:59" ht="12.75">
      <c r="AO1159" s="5">
        <v>1150</v>
      </c>
      <c r="AP1159" s="77" t="s">
        <v>1061</v>
      </c>
      <c r="AQ1159" s="14" t="s">
        <v>152</v>
      </c>
      <c r="AR1159" s="15" t="s">
        <v>109</v>
      </c>
      <c r="AS1159" s="15" t="s">
        <v>93</v>
      </c>
      <c r="AT1159" s="16" t="s">
        <v>79</v>
      </c>
      <c r="AU1159" s="15" t="s">
        <v>90</v>
      </c>
      <c r="AV1159" s="17" t="s">
        <v>79</v>
      </c>
      <c r="AW1159" s="17">
        <v>120</v>
      </c>
      <c r="AX1159" s="17">
        <v>150</v>
      </c>
      <c r="AY1159" s="63">
        <v>160</v>
      </c>
      <c r="AZ1159" s="63">
        <v>120</v>
      </c>
      <c r="BA1159" s="64">
        <v>1</v>
      </c>
      <c r="BB1159" s="64" t="s">
        <v>79</v>
      </c>
      <c r="BC1159" s="64" t="s">
        <v>79</v>
      </c>
      <c r="BD1159" s="64" t="s">
        <v>735</v>
      </c>
      <c r="BE1159" s="64" t="s">
        <v>94</v>
      </c>
      <c r="BF1159" s="64" t="s">
        <v>1062</v>
      </c>
      <c r="BG1159" s="64" t="b">
        <v>0</v>
      </c>
    </row>
    <row r="1160" spans="41:59" ht="12.75">
      <c r="AO1160" s="5">
        <v>1151</v>
      </c>
      <c r="AP1160" s="77" t="s">
        <v>1063</v>
      </c>
      <c r="AQ1160" s="14" t="s">
        <v>152</v>
      </c>
      <c r="AR1160" s="15" t="s">
        <v>109</v>
      </c>
      <c r="AS1160" s="15" t="s">
        <v>132</v>
      </c>
      <c r="AT1160" s="16" t="s">
        <v>79</v>
      </c>
      <c r="AU1160" s="15" t="s">
        <v>90</v>
      </c>
      <c r="AV1160" s="17" t="s">
        <v>79</v>
      </c>
      <c r="AW1160" s="17">
        <v>120</v>
      </c>
      <c r="AX1160" s="17">
        <v>150</v>
      </c>
      <c r="AY1160" s="63">
        <v>160</v>
      </c>
      <c r="AZ1160" s="63">
        <v>120</v>
      </c>
      <c r="BA1160" s="64">
        <v>2</v>
      </c>
      <c r="BB1160" s="64" t="s">
        <v>79</v>
      </c>
      <c r="BC1160" s="64" t="s">
        <v>79</v>
      </c>
      <c r="BD1160" s="64" t="s">
        <v>735</v>
      </c>
      <c r="BE1160" s="64" t="s">
        <v>94</v>
      </c>
      <c r="BF1160" s="64" t="s">
        <v>1062</v>
      </c>
      <c r="BG1160" s="64" t="b">
        <v>0</v>
      </c>
    </row>
    <row r="1161" spans="41:59" ht="12.75">
      <c r="AO1161" s="5">
        <v>1152</v>
      </c>
      <c r="AP1161" s="77" t="s">
        <v>1064</v>
      </c>
      <c r="AQ1161" s="14" t="s">
        <v>231</v>
      </c>
      <c r="AR1161" s="15" t="s">
        <v>109</v>
      </c>
      <c r="AS1161" s="15" t="s">
        <v>132</v>
      </c>
      <c r="AT1161" s="16" t="s">
        <v>79</v>
      </c>
      <c r="AU1161" s="15" t="s">
        <v>172</v>
      </c>
      <c r="AV1161" s="17" t="s">
        <v>79</v>
      </c>
      <c r="AW1161" s="17">
        <v>120</v>
      </c>
      <c r="AX1161" s="17">
        <v>75</v>
      </c>
      <c r="AY1161" s="63" t="s">
        <v>410</v>
      </c>
      <c r="AZ1161" s="63" t="s">
        <v>498</v>
      </c>
      <c r="BA1161" s="64">
        <v>2</v>
      </c>
      <c r="BB1161" s="64" t="s">
        <v>79</v>
      </c>
      <c r="BC1161" s="64" t="s">
        <v>79</v>
      </c>
      <c r="BD1161" s="64" t="s">
        <v>735</v>
      </c>
      <c r="BE1161" s="64" t="s">
        <v>94</v>
      </c>
      <c r="BF1161" s="64" t="s">
        <v>1065</v>
      </c>
      <c r="BG1161" s="64" t="b">
        <v>0</v>
      </c>
    </row>
    <row r="1162" spans="41:59" ht="12.75">
      <c r="AO1162" s="5">
        <v>1153</v>
      </c>
      <c r="AP1162" s="77" t="s">
        <v>1066</v>
      </c>
      <c r="AQ1162" s="14" t="s">
        <v>231</v>
      </c>
      <c r="AR1162" s="15" t="s">
        <v>109</v>
      </c>
      <c r="AS1162" s="15" t="s">
        <v>132</v>
      </c>
      <c r="AT1162" s="16" t="s">
        <v>79</v>
      </c>
      <c r="AU1162" s="15" t="s">
        <v>172</v>
      </c>
      <c r="AV1162" s="17" t="s">
        <v>79</v>
      </c>
      <c r="AW1162" s="17">
        <v>120</v>
      </c>
      <c r="AX1162" s="17">
        <v>150</v>
      </c>
      <c r="AY1162" s="63" t="s">
        <v>410</v>
      </c>
      <c r="AZ1162" s="63" t="s">
        <v>411</v>
      </c>
      <c r="BA1162" s="64">
        <v>2</v>
      </c>
      <c r="BB1162" s="64" t="s">
        <v>79</v>
      </c>
      <c r="BC1162" s="64" t="s">
        <v>79</v>
      </c>
      <c r="BD1162" s="64" t="s">
        <v>735</v>
      </c>
      <c r="BE1162" s="64" t="s">
        <v>232</v>
      </c>
      <c r="BF1162" s="64" t="s">
        <v>738</v>
      </c>
      <c r="BG1162" s="64" t="b">
        <v>0</v>
      </c>
    </row>
    <row r="1163" spans="41:59" ht="12.75">
      <c r="AO1163" s="5">
        <v>1154</v>
      </c>
      <c r="AP1163" s="77" t="s">
        <v>1067</v>
      </c>
      <c r="AQ1163" s="14" t="s">
        <v>231</v>
      </c>
      <c r="AR1163" s="15" t="s">
        <v>109</v>
      </c>
      <c r="AS1163" s="15" t="s">
        <v>132</v>
      </c>
      <c r="AT1163" s="16" t="s">
        <v>79</v>
      </c>
      <c r="AU1163" s="15" t="s">
        <v>172</v>
      </c>
      <c r="AV1163" s="17" t="s">
        <v>79</v>
      </c>
      <c r="AW1163" s="17">
        <v>120</v>
      </c>
      <c r="AX1163" s="17">
        <v>150</v>
      </c>
      <c r="AY1163" s="63" t="s">
        <v>410</v>
      </c>
      <c r="AZ1163" s="63" t="s">
        <v>411</v>
      </c>
      <c r="BA1163" s="64">
        <v>2</v>
      </c>
      <c r="BB1163" s="64" t="s">
        <v>79</v>
      </c>
      <c r="BC1163" s="64" t="s">
        <v>79</v>
      </c>
      <c r="BD1163" s="64" t="s">
        <v>735</v>
      </c>
      <c r="BE1163" s="64" t="s">
        <v>232</v>
      </c>
      <c r="BF1163" s="64" t="s">
        <v>738</v>
      </c>
      <c r="BG1163" s="64" t="b">
        <v>0</v>
      </c>
    </row>
    <row r="1164" spans="41:59" ht="12.75">
      <c r="AO1164" s="5">
        <v>1155</v>
      </c>
      <c r="AP1164" s="77" t="s">
        <v>1068</v>
      </c>
      <c r="AQ1164" s="14" t="s">
        <v>179</v>
      </c>
      <c r="AR1164" s="15" t="s">
        <v>79</v>
      </c>
      <c r="AS1164" s="15" t="s">
        <v>79</v>
      </c>
      <c r="AT1164" s="16" t="s">
        <v>79</v>
      </c>
      <c r="AU1164" s="15" t="s">
        <v>90</v>
      </c>
      <c r="AV1164" s="17" t="s">
        <v>79</v>
      </c>
      <c r="AW1164" s="17">
        <v>24</v>
      </c>
      <c r="AX1164" s="17">
        <v>50</v>
      </c>
      <c r="AY1164" s="63">
        <v>160</v>
      </c>
      <c r="AZ1164" s="63">
        <v>60</v>
      </c>
      <c r="BA1164" s="64" t="s">
        <v>79</v>
      </c>
      <c r="BB1164" s="64" t="s">
        <v>79</v>
      </c>
      <c r="BC1164" s="64" t="s">
        <v>79</v>
      </c>
      <c r="BD1164" s="64" t="s">
        <v>376</v>
      </c>
      <c r="BE1164" s="64" t="s">
        <v>201</v>
      </c>
      <c r="BF1164" s="64" t="s">
        <v>79</v>
      </c>
      <c r="BG1164" s="64" t="b">
        <v>0</v>
      </c>
    </row>
    <row r="1165" spans="41:59" ht="12.75">
      <c r="AO1165" s="5">
        <v>1156</v>
      </c>
      <c r="AP1165" s="77" t="s">
        <v>1069</v>
      </c>
      <c r="AQ1165" s="14" t="s">
        <v>179</v>
      </c>
      <c r="AR1165" s="15" t="s">
        <v>79</v>
      </c>
      <c r="AS1165" s="15" t="s">
        <v>79</v>
      </c>
      <c r="AT1165" s="16" t="s">
        <v>79</v>
      </c>
      <c r="AU1165" s="15" t="s">
        <v>90</v>
      </c>
      <c r="AV1165" s="17" t="s">
        <v>79</v>
      </c>
      <c r="AW1165" s="17">
        <v>24</v>
      </c>
      <c r="AX1165" s="17">
        <v>50</v>
      </c>
      <c r="AY1165" s="63">
        <v>160</v>
      </c>
      <c r="AZ1165" s="63">
        <v>60</v>
      </c>
      <c r="BA1165" s="64" t="s">
        <v>79</v>
      </c>
      <c r="BB1165" s="64" t="s">
        <v>79</v>
      </c>
      <c r="BC1165" s="64" t="s">
        <v>79</v>
      </c>
      <c r="BD1165" s="64" t="s">
        <v>376</v>
      </c>
      <c r="BE1165" s="64" t="s">
        <v>201</v>
      </c>
      <c r="BF1165" s="64" t="s">
        <v>79</v>
      </c>
      <c r="BG1165" s="64" t="b">
        <v>0</v>
      </c>
    </row>
    <row r="1166" spans="41:59" ht="12.75">
      <c r="AO1166" s="5">
        <v>1157</v>
      </c>
      <c r="AP1166" s="77" t="s">
        <v>1070</v>
      </c>
      <c r="AQ1166" s="14" t="s">
        <v>179</v>
      </c>
      <c r="AR1166" s="15" t="s">
        <v>79</v>
      </c>
      <c r="AS1166" s="15" t="s">
        <v>79</v>
      </c>
      <c r="AT1166" s="16" t="s">
        <v>79</v>
      </c>
      <c r="AU1166" s="15" t="s">
        <v>90</v>
      </c>
      <c r="AV1166" s="17" t="s">
        <v>79</v>
      </c>
      <c r="AW1166" s="17">
        <v>24</v>
      </c>
      <c r="AX1166" s="17">
        <v>50</v>
      </c>
      <c r="AY1166" s="63">
        <v>160</v>
      </c>
      <c r="AZ1166" s="63">
        <v>60</v>
      </c>
      <c r="BA1166" s="64" t="s">
        <v>79</v>
      </c>
      <c r="BB1166" s="64" t="s">
        <v>79</v>
      </c>
      <c r="BC1166" s="64" t="s">
        <v>79</v>
      </c>
      <c r="BD1166" s="64" t="s">
        <v>376</v>
      </c>
      <c r="BE1166" s="64" t="s">
        <v>201</v>
      </c>
      <c r="BF1166" s="64" t="s">
        <v>79</v>
      </c>
      <c r="BG1166" s="64" t="b">
        <v>0</v>
      </c>
    </row>
    <row r="1167" spans="41:59" ht="12.75">
      <c r="AO1167" s="5">
        <v>1158</v>
      </c>
      <c r="AP1167" s="77" t="s">
        <v>1071</v>
      </c>
      <c r="AQ1167" s="14" t="s">
        <v>179</v>
      </c>
      <c r="AR1167" s="15" t="s">
        <v>79</v>
      </c>
      <c r="AS1167" s="15" t="s">
        <v>79</v>
      </c>
      <c r="AT1167" s="16" t="s">
        <v>79</v>
      </c>
      <c r="AU1167" s="15" t="s">
        <v>90</v>
      </c>
      <c r="AV1167" s="17" t="s">
        <v>79</v>
      </c>
      <c r="AW1167" s="17">
        <v>24</v>
      </c>
      <c r="AX1167" s="17">
        <v>50</v>
      </c>
      <c r="AY1167" s="63">
        <v>160</v>
      </c>
      <c r="AZ1167" s="63">
        <v>60</v>
      </c>
      <c r="BA1167" s="64" t="s">
        <v>79</v>
      </c>
      <c r="BB1167" s="64" t="s">
        <v>79</v>
      </c>
      <c r="BC1167" s="64" t="s">
        <v>79</v>
      </c>
      <c r="BD1167" s="64" t="s">
        <v>376</v>
      </c>
      <c r="BE1167" s="64" t="s">
        <v>201</v>
      </c>
      <c r="BF1167" s="64" t="s">
        <v>79</v>
      </c>
      <c r="BG1167" s="64" t="b">
        <v>0</v>
      </c>
    </row>
    <row r="1168" spans="41:59" ht="12.75">
      <c r="AO1168" s="5">
        <v>1159</v>
      </c>
      <c r="AP1168" s="77" t="s">
        <v>1072</v>
      </c>
      <c r="AQ1168" s="14" t="s">
        <v>179</v>
      </c>
      <c r="AR1168" s="15" t="s">
        <v>79</v>
      </c>
      <c r="AS1168" s="15" t="s">
        <v>79</v>
      </c>
      <c r="AT1168" s="16" t="s">
        <v>79</v>
      </c>
      <c r="AU1168" s="15" t="s">
        <v>90</v>
      </c>
      <c r="AV1168" s="17" t="s">
        <v>79</v>
      </c>
      <c r="AW1168" s="17">
        <v>24</v>
      </c>
      <c r="AX1168" s="17">
        <v>50</v>
      </c>
      <c r="AY1168" s="63">
        <v>160</v>
      </c>
      <c r="AZ1168" s="63">
        <v>60</v>
      </c>
      <c r="BA1168" s="64" t="s">
        <v>79</v>
      </c>
      <c r="BB1168" s="64" t="s">
        <v>79</v>
      </c>
      <c r="BC1168" s="64" t="s">
        <v>79</v>
      </c>
      <c r="BD1168" s="64" t="s">
        <v>376</v>
      </c>
      <c r="BE1168" s="64" t="s">
        <v>201</v>
      </c>
      <c r="BF1168" s="64" t="s">
        <v>79</v>
      </c>
      <c r="BG1168" s="64" t="b">
        <v>0</v>
      </c>
    </row>
    <row r="1169" spans="41:59" ht="12.75">
      <c r="AO1169" s="5">
        <v>1160</v>
      </c>
      <c r="AP1169" s="77" t="s">
        <v>1073</v>
      </c>
      <c r="AQ1169" s="14" t="s">
        <v>179</v>
      </c>
      <c r="AR1169" s="15" t="s">
        <v>79</v>
      </c>
      <c r="AS1169" s="15" t="s">
        <v>79</v>
      </c>
      <c r="AT1169" s="16" t="s">
        <v>79</v>
      </c>
      <c r="AU1169" s="15" t="s">
        <v>147</v>
      </c>
      <c r="AV1169" s="17" t="s">
        <v>79</v>
      </c>
      <c r="AW1169" s="17">
        <v>24</v>
      </c>
      <c r="AX1169" s="17">
        <v>50</v>
      </c>
      <c r="AY1169" s="63">
        <v>90</v>
      </c>
      <c r="AZ1169" s="63">
        <v>35</v>
      </c>
      <c r="BA1169" s="64" t="s">
        <v>79</v>
      </c>
      <c r="BB1169" s="64" t="s">
        <v>79</v>
      </c>
      <c r="BC1169" s="64" t="s">
        <v>79</v>
      </c>
      <c r="BD1169" s="64" t="s">
        <v>376</v>
      </c>
      <c r="BE1169" s="64" t="s">
        <v>747</v>
      </c>
      <c r="BF1169" s="64" t="s">
        <v>79</v>
      </c>
      <c r="BG1169" s="64" t="b">
        <v>0</v>
      </c>
    </row>
    <row r="1170" spans="41:59" ht="12.75">
      <c r="AO1170" s="5">
        <v>1161</v>
      </c>
      <c r="AP1170" s="77" t="s">
        <v>1074</v>
      </c>
      <c r="AQ1170" s="14" t="s">
        <v>179</v>
      </c>
      <c r="AR1170" s="15" t="s">
        <v>79</v>
      </c>
      <c r="AS1170" s="15" t="s">
        <v>79</v>
      </c>
      <c r="AT1170" s="16" t="s">
        <v>79</v>
      </c>
      <c r="AU1170" s="15" t="s">
        <v>147</v>
      </c>
      <c r="AV1170" s="17" t="s">
        <v>79</v>
      </c>
      <c r="AW1170" s="17">
        <v>24</v>
      </c>
      <c r="AX1170" s="17">
        <v>50</v>
      </c>
      <c r="AY1170" s="63">
        <v>90</v>
      </c>
      <c r="AZ1170" s="63">
        <v>35</v>
      </c>
      <c r="BA1170" s="64" t="s">
        <v>79</v>
      </c>
      <c r="BB1170" s="64" t="s">
        <v>79</v>
      </c>
      <c r="BC1170" s="64" t="s">
        <v>79</v>
      </c>
      <c r="BD1170" s="64" t="s">
        <v>376</v>
      </c>
      <c r="BE1170" s="64" t="s">
        <v>747</v>
      </c>
      <c r="BF1170" s="64" t="s">
        <v>79</v>
      </c>
      <c r="BG1170" s="64" t="b">
        <v>0</v>
      </c>
    </row>
    <row r="1171" spans="41:59" ht="12.75">
      <c r="AO1171" s="5">
        <v>1162</v>
      </c>
      <c r="AP1171" s="77" t="s">
        <v>1075</v>
      </c>
      <c r="AQ1171" s="14" t="s">
        <v>179</v>
      </c>
      <c r="AR1171" s="15" t="s">
        <v>79</v>
      </c>
      <c r="AS1171" s="15" t="s">
        <v>79</v>
      </c>
      <c r="AT1171" s="16" t="s">
        <v>79</v>
      </c>
      <c r="AU1171" s="15" t="s">
        <v>90</v>
      </c>
      <c r="AV1171" s="17" t="s">
        <v>79</v>
      </c>
      <c r="AW1171" s="17">
        <v>24</v>
      </c>
      <c r="AX1171" s="17">
        <v>50</v>
      </c>
      <c r="AY1171" s="63">
        <v>160</v>
      </c>
      <c r="AZ1171" s="63">
        <v>60</v>
      </c>
      <c r="BA1171" s="64" t="s">
        <v>79</v>
      </c>
      <c r="BB1171" s="64" t="s">
        <v>79</v>
      </c>
      <c r="BC1171" s="64" t="s">
        <v>79</v>
      </c>
      <c r="BD1171" s="64" t="s">
        <v>376</v>
      </c>
      <c r="BE1171" s="64" t="s">
        <v>179</v>
      </c>
      <c r="BF1171" s="64" t="s">
        <v>79</v>
      </c>
      <c r="BG1171" s="64" t="b">
        <v>0</v>
      </c>
    </row>
    <row r="1172" spans="41:59" ht="12.75">
      <c r="AO1172" s="5">
        <v>1163</v>
      </c>
      <c r="AP1172" s="77" t="s">
        <v>1076</v>
      </c>
      <c r="AQ1172" s="14" t="s">
        <v>179</v>
      </c>
      <c r="AR1172" s="15" t="s">
        <v>79</v>
      </c>
      <c r="AS1172" s="15" t="s">
        <v>79</v>
      </c>
      <c r="AT1172" s="16" t="s">
        <v>79</v>
      </c>
      <c r="AU1172" s="15" t="s">
        <v>90</v>
      </c>
      <c r="AV1172" s="17" t="s">
        <v>79</v>
      </c>
      <c r="AW1172" s="17">
        <v>24</v>
      </c>
      <c r="AX1172" s="17">
        <v>50</v>
      </c>
      <c r="AY1172" s="63">
        <v>160</v>
      </c>
      <c r="AZ1172" s="63">
        <v>60</v>
      </c>
      <c r="BA1172" s="64" t="s">
        <v>79</v>
      </c>
      <c r="BB1172" s="64" t="s">
        <v>79</v>
      </c>
      <c r="BC1172" s="64" t="s">
        <v>79</v>
      </c>
      <c r="BD1172" s="64" t="s">
        <v>376</v>
      </c>
      <c r="BE1172" s="64" t="s">
        <v>201</v>
      </c>
      <c r="BF1172" s="64" t="s">
        <v>79</v>
      </c>
      <c r="BG1172" s="64" t="b">
        <v>0</v>
      </c>
    </row>
    <row r="1173" spans="41:59" ht="12.75">
      <c r="AO1173" s="5">
        <v>1164</v>
      </c>
      <c r="AP1173" s="77" t="s">
        <v>1077</v>
      </c>
      <c r="AQ1173" s="14" t="s">
        <v>179</v>
      </c>
      <c r="AR1173" s="15" t="s">
        <v>79</v>
      </c>
      <c r="AS1173" s="15" t="s">
        <v>79</v>
      </c>
      <c r="AT1173" s="16" t="s">
        <v>79</v>
      </c>
      <c r="AU1173" s="15" t="s">
        <v>147</v>
      </c>
      <c r="AV1173" s="17" t="s">
        <v>79</v>
      </c>
      <c r="AW1173" s="17">
        <v>24</v>
      </c>
      <c r="AX1173" s="17">
        <v>50</v>
      </c>
      <c r="AY1173" s="63">
        <v>90</v>
      </c>
      <c r="AZ1173" s="63">
        <v>35</v>
      </c>
      <c r="BA1173" s="64" t="s">
        <v>79</v>
      </c>
      <c r="BB1173" s="64" t="s">
        <v>79</v>
      </c>
      <c r="BC1173" s="64" t="s">
        <v>79</v>
      </c>
      <c r="BD1173" s="64" t="s">
        <v>376</v>
      </c>
      <c r="BE1173" s="64" t="s">
        <v>747</v>
      </c>
      <c r="BF1173" s="64" t="s">
        <v>79</v>
      </c>
      <c r="BG1173" s="64" t="b">
        <v>0</v>
      </c>
    </row>
    <row r="1174" spans="41:59" ht="12.75">
      <c r="AO1174" s="5">
        <v>1165</v>
      </c>
      <c r="AP1174" s="77" t="s">
        <v>1078</v>
      </c>
      <c r="AQ1174" s="14" t="s">
        <v>179</v>
      </c>
      <c r="AR1174" s="15" t="s">
        <v>79</v>
      </c>
      <c r="AS1174" s="15" t="s">
        <v>79</v>
      </c>
      <c r="AT1174" s="16" t="s">
        <v>79</v>
      </c>
      <c r="AU1174" s="15" t="s">
        <v>147</v>
      </c>
      <c r="AV1174" s="17" t="s">
        <v>79</v>
      </c>
      <c r="AW1174" s="17">
        <v>24</v>
      </c>
      <c r="AX1174" s="17">
        <v>50</v>
      </c>
      <c r="AY1174" s="63">
        <v>90</v>
      </c>
      <c r="AZ1174" s="63">
        <v>35</v>
      </c>
      <c r="BA1174" s="64" t="s">
        <v>79</v>
      </c>
      <c r="BB1174" s="64" t="s">
        <v>79</v>
      </c>
      <c r="BC1174" s="64" t="s">
        <v>79</v>
      </c>
      <c r="BD1174" s="64" t="s">
        <v>376</v>
      </c>
      <c r="BE1174" s="64" t="s">
        <v>747</v>
      </c>
      <c r="BF1174" s="64" t="s">
        <v>79</v>
      </c>
      <c r="BG1174" s="64" t="b">
        <v>0</v>
      </c>
    </row>
    <row r="1175" spans="41:59" ht="12.75">
      <c r="AO1175" s="5">
        <v>1166</v>
      </c>
      <c r="AP1175" s="77" t="s">
        <v>1079</v>
      </c>
      <c r="AQ1175" s="14" t="s">
        <v>179</v>
      </c>
      <c r="AR1175" s="15" t="s">
        <v>79</v>
      </c>
      <c r="AS1175" s="15" t="s">
        <v>79</v>
      </c>
      <c r="AT1175" s="16" t="s">
        <v>79</v>
      </c>
      <c r="AU1175" s="15" t="s">
        <v>172</v>
      </c>
      <c r="AV1175" s="17" t="s">
        <v>79</v>
      </c>
      <c r="AW1175" s="17">
        <v>24</v>
      </c>
      <c r="AX1175" s="17">
        <v>50</v>
      </c>
      <c r="AY1175" s="63" t="s">
        <v>410</v>
      </c>
      <c r="AZ1175" s="63" t="s">
        <v>411</v>
      </c>
      <c r="BA1175" s="64" t="s">
        <v>79</v>
      </c>
      <c r="BB1175" s="64" t="s">
        <v>79</v>
      </c>
      <c r="BC1175" s="64" t="s">
        <v>79</v>
      </c>
      <c r="BD1175" s="64" t="s">
        <v>376</v>
      </c>
      <c r="BE1175" s="64" t="s">
        <v>179</v>
      </c>
      <c r="BF1175" s="64" t="s">
        <v>79</v>
      </c>
      <c r="BG1175" s="64" t="b">
        <v>0</v>
      </c>
    </row>
    <row r="1176" spans="41:59" ht="12.75">
      <c r="AO1176" s="5">
        <v>1167</v>
      </c>
      <c r="AP1176" s="77" t="s">
        <v>1080</v>
      </c>
      <c r="AQ1176" s="14" t="s">
        <v>179</v>
      </c>
      <c r="AR1176" s="15" t="s">
        <v>79</v>
      </c>
      <c r="AS1176" s="15" t="s">
        <v>79</v>
      </c>
      <c r="AT1176" s="16" t="s">
        <v>79</v>
      </c>
      <c r="AU1176" s="15" t="s">
        <v>172</v>
      </c>
      <c r="AV1176" s="17" t="s">
        <v>79</v>
      </c>
      <c r="AW1176" s="17">
        <v>24</v>
      </c>
      <c r="AX1176" s="17">
        <v>50</v>
      </c>
      <c r="AY1176" s="63" t="s">
        <v>410</v>
      </c>
      <c r="AZ1176" s="63" t="s">
        <v>411</v>
      </c>
      <c r="BA1176" s="64" t="s">
        <v>79</v>
      </c>
      <c r="BB1176" s="64" t="s">
        <v>79</v>
      </c>
      <c r="BC1176" s="64" t="s">
        <v>79</v>
      </c>
      <c r="BD1176" s="64" t="s">
        <v>376</v>
      </c>
      <c r="BE1176" s="64" t="s">
        <v>179</v>
      </c>
      <c r="BF1176" s="64" t="s">
        <v>79</v>
      </c>
      <c r="BG1176" s="64" t="b">
        <v>0</v>
      </c>
    </row>
    <row r="1177" spans="41:59" ht="12.75">
      <c r="AO1177" s="5">
        <v>1168</v>
      </c>
      <c r="AP1177" s="77" t="s">
        <v>1081</v>
      </c>
      <c r="AQ1177" s="14" t="s">
        <v>179</v>
      </c>
      <c r="AR1177" s="15" t="s">
        <v>79</v>
      </c>
      <c r="AS1177" s="15" t="s">
        <v>132</v>
      </c>
      <c r="AT1177" s="16" t="s">
        <v>79</v>
      </c>
      <c r="AU1177" s="15" t="s">
        <v>147</v>
      </c>
      <c r="AV1177" s="17" t="s">
        <v>79</v>
      </c>
      <c r="AW1177" s="17">
        <v>24</v>
      </c>
      <c r="AX1177" s="17">
        <v>50</v>
      </c>
      <c r="AY1177" s="63">
        <v>90</v>
      </c>
      <c r="AZ1177" s="63">
        <v>60</v>
      </c>
      <c r="BA1177" s="64">
        <v>2</v>
      </c>
      <c r="BB1177" s="64" t="s">
        <v>79</v>
      </c>
      <c r="BC1177" s="64" t="s">
        <v>79</v>
      </c>
      <c r="BD1177" s="64" t="s">
        <v>79</v>
      </c>
      <c r="BE1177" s="64" t="s">
        <v>94</v>
      </c>
      <c r="BF1177" s="64" t="s">
        <v>1082</v>
      </c>
      <c r="BG1177" s="64" t="b">
        <v>0</v>
      </c>
    </row>
    <row r="1178" spans="41:59" ht="12.75">
      <c r="AO1178" s="5">
        <v>1169</v>
      </c>
      <c r="AP1178" s="77" t="s">
        <v>1083</v>
      </c>
      <c r="AQ1178" s="14" t="s">
        <v>179</v>
      </c>
      <c r="AR1178" s="15" t="s">
        <v>79</v>
      </c>
      <c r="AS1178" s="15" t="s">
        <v>93</v>
      </c>
      <c r="AT1178" s="16" t="s">
        <v>79</v>
      </c>
      <c r="AU1178" s="15" t="s">
        <v>147</v>
      </c>
      <c r="AV1178" s="17" t="s">
        <v>79</v>
      </c>
      <c r="AW1178" s="17">
        <v>24</v>
      </c>
      <c r="AX1178" s="17">
        <v>50</v>
      </c>
      <c r="AY1178" s="63">
        <v>90</v>
      </c>
      <c r="AZ1178" s="63">
        <v>60</v>
      </c>
      <c r="BA1178" s="64">
        <v>1</v>
      </c>
      <c r="BB1178" s="64" t="s">
        <v>79</v>
      </c>
      <c r="BC1178" s="64" t="s">
        <v>79</v>
      </c>
      <c r="BD1178" s="64" t="s">
        <v>79</v>
      </c>
      <c r="BE1178" s="64" t="s">
        <v>94</v>
      </c>
      <c r="BF1178" s="64" t="s">
        <v>1084</v>
      </c>
      <c r="BG1178" s="64" t="b">
        <v>0</v>
      </c>
    </row>
    <row r="1179" spans="41:59" ht="12.75">
      <c r="AO1179" s="5">
        <v>1170</v>
      </c>
      <c r="AP1179" s="77" t="s">
        <v>1085</v>
      </c>
      <c r="AQ1179" s="14" t="s">
        <v>179</v>
      </c>
      <c r="AR1179" s="15" t="s">
        <v>79</v>
      </c>
      <c r="AS1179" s="15" t="s">
        <v>93</v>
      </c>
      <c r="AT1179" s="16" t="s">
        <v>79</v>
      </c>
      <c r="AU1179" s="15" t="s">
        <v>147</v>
      </c>
      <c r="AV1179" s="17" t="s">
        <v>79</v>
      </c>
      <c r="AW1179" s="17">
        <v>24</v>
      </c>
      <c r="AX1179" s="17">
        <v>50</v>
      </c>
      <c r="AY1179" s="63">
        <v>90</v>
      </c>
      <c r="AZ1179" s="63">
        <v>60</v>
      </c>
      <c r="BA1179" s="64">
        <v>1</v>
      </c>
      <c r="BB1179" s="64" t="s">
        <v>79</v>
      </c>
      <c r="BC1179" s="64" t="s">
        <v>79</v>
      </c>
      <c r="BD1179" s="64" t="s">
        <v>79</v>
      </c>
      <c r="BE1179" s="64" t="s">
        <v>94</v>
      </c>
      <c r="BF1179" s="64" t="s">
        <v>1084</v>
      </c>
      <c r="BG1179" s="64" t="b">
        <v>0</v>
      </c>
    </row>
    <row r="1180" spans="41:59" ht="12.75">
      <c r="AO1180" s="5">
        <v>1171</v>
      </c>
      <c r="AP1180" s="77" t="s">
        <v>1086</v>
      </c>
      <c r="AQ1180" s="14" t="s">
        <v>1087</v>
      </c>
      <c r="AR1180" s="15" t="s">
        <v>79</v>
      </c>
      <c r="AS1180" s="15" t="s">
        <v>79</v>
      </c>
      <c r="AT1180" s="16" t="s">
        <v>79</v>
      </c>
      <c r="AU1180" s="15" t="s">
        <v>147</v>
      </c>
      <c r="AV1180" s="17" t="s">
        <v>79</v>
      </c>
      <c r="AW1180" s="17">
        <v>24</v>
      </c>
      <c r="AX1180" s="17">
        <v>25</v>
      </c>
      <c r="AY1180" s="63">
        <v>90</v>
      </c>
      <c r="AZ1180" s="63">
        <v>60</v>
      </c>
      <c r="BA1180" s="64" t="s">
        <v>79</v>
      </c>
      <c r="BB1180" s="64" t="s">
        <v>79</v>
      </c>
      <c r="BC1180" s="64" t="s">
        <v>79</v>
      </c>
      <c r="BD1180" s="64" t="s">
        <v>735</v>
      </c>
      <c r="BE1180" s="64" t="s">
        <v>94</v>
      </c>
      <c r="BF1180" s="64" t="s">
        <v>1041</v>
      </c>
      <c r="BG1180" s="64" t="b">
        <v>0</v>
      </c>
    </row>
    <row r="1181" spans="41:59" ht="12.75">
      <c r="AO1181" s="5">
        <v>1172</v>
      </c>
      <c r="AP1181" s="77" t="s">
        <v>1088</v>
      </c>
      <c r="AQ1181" s="14" t="s">
        <v>236</v>
      </c>
      <c r="AR1181" s="15" t="s">
        <v>79</v>
      </c>
      <c r="AS1181" s="15" t="s">
        <v>79</v>
      </c>
      <c r="AT1181" s="16" t="s">
        <v>79</v>
      </c>
      <c r="AU1181" s="15" t="s">
        <v>90</v>
      </c>
      <c r="AV1181" s="17" t="s">
        <v>79</v>
      </c>
      <c r="AW1181" s="17">
        <v>24</v>
      </c>
      <c r="AX1181" s="17">
        <v>50</v>
      </c>
      <c r="AY1181" s="63">
        <v>160</v>
      </c>
      <c r="AZ1181" s="63">
        <v>60</v>
      </c>
      <c r="BA1181" s="64" t="s">
        <v>79</v>
      </c>
      <c r="BB1181" s="64" t="s">
        <v>79</v>
      </c>
      <c r="BC1181" s="64" t="s">
        <v>79</v>
      </c>
      <c r="BD1181" s="64" t="s">
        <v>735</v>
      </c>
      <c r="BE1181" s="64" t="s">
        <v>236</v>
      </c>
      <c r="BF1181" s="64" t="s">
        <v>738</v>
      </c>
      <c r="BG1181" s="64" t="b">
        <v>0</v>
      </c>
    </row>
    <row r="1182" spans="41:59" ht="12.75">
      <c r="AO1182" s="5">
        <v>1173</v>
      </c>
      <c r="AP1182" s="77" t="s">
        <v>1089</v>
      </c>
      <c r="AQ1182" s="14" t="s">
        <v>1087</v>
      </c>
      <c r="AR1182" s="15" t="s">
        <v>79</v>
      </c>
      <c r="AS1182" s="15" t="s">
        <v>79</v>
      </c>
      <c r="AT1182" s="16" t="s">
        <v>79</v>
      </c>
      <c r="AU1182" s="15" t="s">
        <v>147</v>
      </c>
      <c r="AV1182" s="17" t="s">
        <v>79</v>
      </c>
      <c r="AW1182" s="17">
        <v>24</v>
      </c>
      <c r="AX1182" s="17">
        <v>50</v>
      </c>
      <c r="AY1182" s="63">
        <v>90</v>
      </c>
      <c r="AZ1182" s="63">
        <v>30</v>
      </c>
      <c r="BA1182" s="64" t="s">
        <v>79</v>
      </c>
      <c r="BB1182" s="64" t="s">
        <v>79</v>
      </c>
      <c r="BC1182" s="64" t="s">
        <v>79</v>
      </c>
      <c r="BD1182" s="64" t="s">
        <v>735</v>
      </c>
      <c r="BE1182" s="64" t="s">
        <v>1087</v>
      </c>
      <c r="BF1182" s="64" t="s">
        <v>738</v>
      </c>
      <c r="BG1182" s="64" t="b">
        <v>0</v>
      </c>
    </row>
    <row r="1183" spans="41:59" ht="12.75">
      <c r="AO1183" s="5">
        <v>1174</v>
      </c>
      <c r="AP1183" s="77" t="s">
        <v>1090</v>
      </c>
      <c r="AQ1183" s="14" t="s">
        <v>79</v>
      </c>
      <c r="AR1183" s="15" t="s">
        <v>79</v>
      </c>
      <c r="AS1183" s="15" t="s">
        <v>79</v>
      </c>
      <c r="AT1183" s="16" t="s">
        <v>79</v>
      </c>
      <c r="AU1183" s="15" t="s">
        <v>79</v>
      </c>
      <c r="AV1183" s="17" t="s">
        <v>79</v>
      </c>
      <c r="AW1183" s="17">
        <v>24</v>
      </c>
      <c r="AX1183" s="17">
        <v>50</v>
      </c>
      <c r="AY1183" s="63">
        <v>90</v>
      </c>
      <c r="AZ1183" s="63">
        <v>30</v>
      </c>
      <c r="BA1183" s="64" t="s">
        <v>79</v>
      </c>
      <c r="BB1183" s="64" t="s">
        <v>79</v>
      </c>
      <c r="BC1183" s="64" t="s">
        <v>79</v>
      </c>
      <c r="BD1183" s="64" t="s">
        <v>735</v>
      </c>
      <c r="BE1183" s="64" t="s">
        <v>94</v>
      </c>
      <c r="BF1183" s="64" t="s">
        <v>79</v>
      </c>
      <c r="BG1183" s="64" t="b">
        <v>0</v>
      </c>
    </row>
    <row r="1184" spans="41:59" ht="12.75">
      <c r="AO1184" s="5">
        <v>1175</v>
      </c>
      <c r="AP1184" s="77" t="s">
        <v>1091</v>
      </c>
      <c r="AQ1184" s="14" t="s">
        <v>79</v>
      </c>
      <c r="AR1184" s="15" t="s">
        <v>79</v>
      </c>
      <c r="AS1184" s="15" t="s">
        <v>79</v>
      </c>
      <c r="AT1184" s="16" t="s">
        <v>79</v>
      </c>
      <c r="AU1184" s="15" t="s">
        <v>79</v>
      </c>
      <c r="AV1184" s="17" t="s">
        <v>79</v>
      </c>
      <c r="AW1184" s="17">
        <v>24</v>
      </c>
      <c r="AX1184" s="17">
        <v>50</v>
      </c>
      <c r="AY1184" s="63">
        <v>160</v>
      </c>
      <c r="AZ1184" s="63">
        <v>60</v>
      </c>
      <c r="BA1184" s="64" t="s">
        <v>79</v>
      </c>
      <c r="BB1184" s="64" t="s">
        <v>79</v>
      </c>
      <c r="BC1184" s="64" t="s">
        <v>79</v>
      </c>
      <c r="BD1184" s="64" t="s">
        <v>735</v>
      </c>
      <c r="BE1184" s="64" t="s">
        <v>94</v>
      </c>
      <c r="BF1184" s="64" t="s">
        <v>79</v>
      </c>
      <c r="BG1184" s="64" t="b">
        <v>0</v>
      </c>
    </row>
    <row r="1185" spans="41:59" ht="12.75">
      <c r="AO1185" s="5">
        <v>1176</v>
      </c>
      <c r="AP1185" s="77" t="s">
        <v>1092</v>
      </c>
      <c r="AQ1185" s="14" t="s">
        <v>1087</v>
      </c>
      <c r="AR1185" s="15" t="s">
        <v>109</v>
      </c>
      <c r="AS1185" s="15" t="s">
        <v>79</v>
      </c>
      <c r="AT1185" s="16" t="s">
        <v>79</v>
      </c>
      <c r="AU1185" s="15" t="s">
        <v>147</v>
      </c>
      <c r="AV1185" s="17" t="s">
        <v>79</v>
      </c>
      <c r="AW1185" s="17">
        <v>120</v>
      </c>
      <c r="AX1185" s="17">
        <v>50</v>
      </c>
      <c r="AY1185" s="63">
        <v>90</v>
      </c>
      <c r="AZ1185" s="63">
        <v>30</v>
      </c>
      <c r="BA1185" s="64" t="s">
        <v>79</v>
      </c>
      <c r="BB1185" s="64" t="s">
        <v>79</v>
      </c>
      <c r="BC1185" s="64" t="s">
        <v>79</v>
      </c>
      <c r="BD1185" s="64" t="s">
        <v>735</v>
      </c>
      <c r="BE1185" s="64" t="s">
        <v>94</v>
      </c>
      <c r="BF1185" s="64" t="s">
        <v>738</v>
      </c>
      <c r="BG1185" s="64" t="b">
        <v>0</v>
      </c>
    </row>
    <row r="1186" spans="41:59" ht="12.75">
      <c r="AO1186" s="5">
        <v>1177</v>
      </c>
      <c r="AP1186" s="77" t="s">
        <v>1093</v>
      </c>
      <c r="AQ1186" s="14" t="s">
        <v>236</v>
      </c>
      <c r="AR1186" s="15" t="s">
        <v>79</v>
      </c>
      <c r="AS1186" s="15" t="s">
        <v>79</v>
      </c>
      <c r="AT1186" s="16" t="s">
        <v>79</v>
      </c>
      <c r="AU1186" s="15" t="s">
        <v>90</v>
      </c>
      <c r="AV1186" s="17" t="s">
        <v>79</v>
      </c>
      <c r="AW1186" s="17">
        <v>24</v>
      </c>
      <c r="AX1186" s="17">
        <v>50</v>
      </c>
      <c r="AY1186" s="63">
        <v>160</v>
      </c>
      <c r="AZ1186" s="63">
        <v>60</v>
      </c>
      <c r="BA1186" s="64" t="s">
        <v>79</v>
      </c>
      <c r="BB1186" s="64" t="s">
        <v>79</v>
      </c>
      <c r="BC1186" s="64" t="s">
        <v>79</v>
      </c>
      <c r="BD1186" s="64" t="s">
        <v>735</v>
      </c>
      <c r="BE1186" s="64" t="s">
        <v>236</v>
      </c>
      <c r="BF1186" s="64" t="s">
        <v>738</v>
      </c>
      <c r="BG1186" s="64" t="b">
        <v>0</v>
      </c>
    </row>
    <row r="1187" spans="41:59" ht="12.75">
      <c r="AO1187" s="5">
        <v>1178</v>
      </c>
      <c r="AP1187" s="77" t="s">
        <v>1094</v>
      </c>
      <c r="AQ1187" s="14" t="s">
        <v>236</v>
      </c>
      <c r="AR1187" s="15" t="s">
        <v>79</v>
      </c>
      <c r="AS1187" s="15" t="s">
        <v>132</v>
      </c>
      <c r="AT1187" s="16" t="s">
        <v>79</v>
      </c>
      <c r="AU1187" s="15" t="s">
        <v>90</v>
      </c>
      <c r="AV1187" s="17" t="s">
        <v>79</v>
      </c>
      <c r="AW1187" s="17">
        <v>24</v>
      </c>
      <c r="AX1187" s="17">
        <v>50</v>
      </c>
      <c r="AY1187" s="63">
        <v>160</v>
      </c>
      <c r="AZ1187" s="63">
        <v>60</v>
      </c>
      <c r="BA1187" s="64">
        <v>2</v>
      </c>
      <c r="BB1187" s="64" t="s">
        <v>79</v>
      </c>
      <c r="BC1187" s="64" t="s">
        <v>79</v>
      </c>
      <c r="BD1187" s="64" t="s">
        <v>735</v>
      </c>
      <c r="BE1187" s="64" t="s">
        <v>1095</v>
      </c>
      <c r="BF1187" s="64" t="s">
        <v>738</v>
      </c>
      <c r="BG1187" s="64" t="b">
        <v>0</v>
      </c>
    </row>
    <row r="1188" spans="41:59" ht="12.75">
      <c r="AO1188" s="5">
        <v>1179</v>
      </c>
      <c r="AP1188" s="77" t="s">
        <v>1096</v>
      </c>
      <c r="AQ1188" s="14" t="s">
        <v>236</v>
      </c>
      <c r="AR1188" s="15" t="s">
        <v>79</v>
      </c>
      <c r="AS1188" s="15" t="s">
        <v>132</v>
      </c>
      <c r="AT1188" s="16" t="s">
        <v>79</v>
      </c>
      <c r="AU1188" s="15" t="s">
        <v>90</v>
      </c>
      <c r="AV1188" s="17" t="s">
        <v>79</v>
      </c>
      <c r="AW1188" s="17">
        <v>24</v>
      </c>
      <c r="AX1188" s="17">
        <v>50</v>
      </c>
      <c r="AY1188" s="63">
        <v>160</v>
      </c>
      <c r="AZ1188" s="63">
        <v>60</v>
      </c>
      <c r="BA1188" s="64">
        <v>2</v>
      </c>
      <c r="BB1188" s="64" t="s">
        <v>79</v>
      </c>
      <c r="BC1188" s="64" t="s">
        <v>79</v>
      </c>
      <c r="BD1188" s="64" t="s">
        <v>735</v>
      </c>
      <c r="BE1188" s="64" t="s">
        <v>1095</v>
      </c>
      <c r="BF1188" s="64" t="s">
        <v>738</v>
      </c>
      <c r="BG1188" s="64" t="b">
        <v>0</v>
      </c>
    </row>
    <row r="1189" spans="41:59" ht="12.75">
      <c r="AO1189" s="5">
        <v>1180</v>
      </c>
      <c r="AP1189" s="77" t="s">
        <v>1097</v>
      </c>
      <c r="AQ1189" s="14" t="s">
        <v>1087</v>
      </c>
      <c r="AR1189" s="15" t="s">
        <v>79</v>
      </c>
      <c r="AS1189" s="15" t="s">
        <v>93</v>
      </c>
      <c r="AT1189" s="16" t="s">
        <v>79</v>
      </c>
      <c r="AU1189" s="15" t="s">
        <v>147</v>
      </c>
      <c r="AV1189" s="17" t="s">
        <v>79</v>
      </c>
      <c r="AW1189" s="17">
        <v>24</v>
      </c>
      <c r="AX1189" s="17">
        <v>50</v>
      </c>
      <c r="AY1189" s="63">
        <v>90</v>
      </c>
      <c r="AZ1189" s="63">
        <v>30</v>
      </c>
      <c r="BA1189" s="64">
        <v>1</v>
      </c>
      <c r="BB1189" s="64" t="s">
        <v>79</v>
      </c>
      <c r="BC1189" s="64" t="s">
        <v>79</v>
      </c>
      <c r="BD1189" s="64" t="s">
        <v>735</v>
      </c>
      <c r="BE1189" s="64" t="s">
        <v>94</v>
      </c>
      <c r="BF1189" s="64" t="s">
        <v>738</v>
      </c>
      <c r="BG1189" s="64" t="b">
        <v>0</v>
      </c>
    </row>
    <row r="1190" spans="41:59" ht="12.75">
      <c r="AO1190" s="5">
        <v>1181</v>
      </c>
      <c r="AP1190" s="77" t="s">
        <v>1098</v>
      </c>
      <c r="AQ1190" s="14" t="s">
        <v>179</v>
      </c>
      <c r="AR1190" s="15" t="s">
        <v>79</v>
      </c>
      <c r="AS1190" s="15" t="s">
        <v>132</v>
      </c>
      <c r="AT1190" s="16" t="s">
        <v>79</v>
      </c>
      <c r="AU1190" s="15" t="s">
        <v>90</v>
      </c>
      <c r="AV1190" s="17" t="s">
        <v>79</v>
      </c>
      <c r="AW1190" s="17">
        <v>24</v>
      </c>
      <c r="AX1190" s="17">
        <v>50</v>
      </c>
      <c r="AY1190" s="63">
        <v>160</v>
      </c>
      <c r="AZ1190" s="63">
        <v>60</v>
      </c>
      <c r="BA1190" s="64">
        <v>2</v>
      </c>
      <c r="BB1190" s="64" t="s">
        <v>79</v>
      </c>
      <c r="BC1190" s="64" t="s">
        <v>79</v>
      </c>
      <c r="BD1190" s="64" t="s">
        <v>376</v>
      </c>
      <c r="BE1190" s="64" t="s">
        <v>770</v>
      </c>
      <c r="BF1190" s="64" t="s">
        <v>79</v>
      </c>
      <c r="BG1190" s="64" t="b">
        <v>0</v>
      </c>
    </row>
    <row r="1191" spans="41:59" ht="12.75">
      <c r="AO1191" s="5">
        <v>1182</v>
      </c>
      <c r="AP1191" s="77" t="s">
        <v>1099</v>
      </c>
      <c r="AQ1191" s="14" t="s">
        <v>79</v>
      </c>
      <c r="AR1191" s="15" t="s">
        <v>79</v>
      </c>
      <c r="AS1191" s="15" t="s">
        <v>79</v>
      </c>
      <c r="AT1191" s="16" t="s">
        <v>79</v>
      </c>
      <c r="AU1191" s="15" t="s">
        <v>79</v>
      </c>
      <c r="AV1191" s="17" t="s">
        <v>79</v>
      </c>
      <c r="AW1191" s="17">
        <v>24</v>
      </c>
      <c r="AX1191" s="17">
        <v>50</v>
      </c>
      <c r="AY1191" s="63">
        <v>160</v>
      </c>
      <c r="AZ1191" s="63">
        <v>60</v>
      </c>
      <c r="BA1191" s="64">
        <v>2</v>
      </c>
      <c r="BB1191" s="64" t="s">
        <v>79</v>
      </c>
      <c r="BC1191" s="64" t="s">
        <v>79</v>
      </c>
      <c r="BD1191" s="64" t="s">
        <v>376</v>
      </c>
      <c r="BE1191" s="64" t="s">
        <v>94</v>
      </c>
      <c r="BF1191" s="64" t="s">
        <v>695</v>
      </c>
      <c r="BG1191" s="64" t="b">
        <v>0</v>
      </c>
    </row>
    <row r="1192" spans="41:59" ht="12.75">
      <c r="AO1192" s="5">
        <v>1183</v>
      </c>
      <c r="AP1192" s="77" t="s">
        <v>1100</v>
      </c>
      <c r="AQ1192" s="14" t="s">
        <v>79</v>
      </c>
      <c r="AR1192" s="15" t="s">
        <v>79</v>
      </c>
      <c r="AS1192" s="15" t="s">
        <v>79</v>
      </c>
      <c r="AT1192" s="16" t="s">
        <v>79</v>
      </c>
      <c r="AU1192" s="15" t="s">
        <v>79</v>
      </c>
      <c r="AV1192" s="17" t="s">
        <v>79</v>
      </c>
      <c r="AW1192" s="17">
        <v>24</v>
      </c>
      <c r="AX1192" s="17">
        <v>50</v>
      </c>
      <c r="AY1192" s="63">
        <v>160</v>
      </c>
      <c r="AZ1192" s="63">
        <v>60</v>
      </c>
      <c r="BA1192" s="64">
        <v>2</v>
      </c>
      <c r="BB1192" s="64" t="s">
        <v>79</v>
      </c>
      <c r="BC1192" s="64" t="s">
        <v>79</v>
      </c>
      <c r="BD1192" s="64" t="s">
        <v>376</v>
      </c>
      <c r="BE1192" s="64" t="s">
        <v>94</v>
      </c>
      <c r="BF1192" s="64" t="s">
        <v>695</v>
      </c>
      <c r="BG1192" s="64" t="b">
        <v>0</v>
      </c>
    </row>
    <row r="1193" spans="41:59" ht="12.75">
      <c r="AO1193" s="5">
        <v>1184</v>
      </c>
      <c r="AP1193" s="77" t="s">
        <v>1101</v>
      </c>
      <c r="AQ1193" s="14" t="s">
        <v>179</v>
      </c>
      <c r="AR1193" s="15" t="s">
        <v>79</v>
      </c>
      <c r="AS1193" s="15" t="s">
        <v>79</v>
      </c>
      <c r="AT1193" s="16" t="s">
        <v>715</v>
      </c>
      <c r="AU1193" s="15" t="s">
        <v>90</v>
      </c>
      <c r="AV1193" s="17" t="s">
        <v>79</v>
      </c>
      <c r="AW1193" s="17">
        <v>24</v>
      </c>
      <c r="AX1193" s="17">
        <v>50</v>
      </c>
      <c r="AY1193" s="63">
        <v>160</v>
      </c>
      <c r="AZ1193" s="63">
        <v>60</v>
      </c>
      <c r="BA1193" s="64" t="s">
        <v>79</v>
      </c>
      <c r="BB1193" s="64" t="s">
        <v>79</v>
      </c>
      <c r="BC1193" s="64" t="s">
        <v>79</v>
      </c>
      <c r="BD1193" s="64" t="s">
        <v>376</v>
      </c>
      <c r="BE1193" s="64" t="s">
        <v>201</v>
      </c>
      <c r="BF1193" s="64" t="s">
        <v>716</v>
      </c>
      <c r="BG1193" s="64" t="b">
        <v>0</v>
      </c>
    </row>
    <row r="1194" spans="41:59" ht="12.75">
      <c r="AO1194" s="5">
        <v>1185</v>
      </c>
      <c r="AP1194" s="77" t="s">
        <v>1102</v>
      </c>
      <c r="AQ1194" s="14" t="s">
        <v>179</v>
      </c>
      <c r="AR1194" s="15" t="s">
        <v>79</v>
      </c>
      <c r="AS1194" s="15" t="s">
        <v>79</v>
      </c>
      <c r="AT1194" s="16" t="s">
        <v>715</v>
      </c>
      <c r="AU1194" s="15" t="s">
        <v>90</v>
      </c>
      <c r="AV1194" s="17" t="s">
        <v>79</v>
      </c>
      <c r="AW1194" s="17">
        <v>24</v>
      </c>
      <c r="AX1194" s="17">
        <v>50</v>
      </c>
      <c r="AY1194" s="63">
        <v>160</v>
      </c>
      <c r="AZ1194" s="63">
        <v>60</v>
      </c>
      <c r="BA1194" s="64" t="s">
        <v>79</v>
      </c>
      <c r="BB1194" s="64" t="s">
        <v>79</v>
      </c>
      <c r="BC1194" s="64" t="s">
        <v>79</v>
      </c>
      <c r="BD1194" s="64" t="s">
        <v>376</v>
      </c>
      <c r="BE1194" s="64" t="s">
        <v>201</v>
      </c>
      <c r="BF1194" s="64" t="s">
        <v>716</v>
      </c>
      <c r="BG1194" s="64" t="b">
        <v>0</v>
      </c>
    </row>
    <row r="1195" spans="41:59" ht="12.75">
      <c r="AO1195" s="5">
        <v>1186</v>
      </c>
      <c r="AP1195" s="77" t="s">
        <v>1103</v>
      </c>
      <c r="AQ1195" s="14" t="s">
        <v>179</v>
      </c>
      <c r="AR1195" s="15" t="s">
        <v>79</v>
      </c>
      <c r="AS1195" s="15" t="s">
        <v>79</v>
      </c>
      <c r="AT1195" s="16" t="s">
        <v>79</v>
      </c>
      <c r="AU1195" s="15" t="s">
        <v>90</v>
      </c>
      <c r="AV1195" s="17" t="s">
        <v>79</v>
      </c>
      <c r="AW1195" s="17">
        <v>24</v>
      </c>
      <c r="AX1195" s="17">
        <v>50</v>
      </c>
      <c r="AY1195" s="63">
        <v>160</v>
      </c>
      <c r="AZ1195" s="63">
        <v>60</v>
      </c>
      <c r="BA1195" s="64" t="s">
        <v>79</v>
      </c>
      <c r="BB1195" s="64" t="s">
        <v>79</v>
      </c>
      <c r="BC1195" s="64" t="s">
        <v>79</v>
      </c>
      <c r="BD1195" s="64" t="s">
        <v>376</v>
      </c>
      <c r="BE1195" s="64" t="s">
        <v>245</v>
      </c>
      <c r="BF1195" s="64" t="s">
        <v>690</v>
      </c>
      <c r="BG1195" s="64" t="b">
        <v>0</v>
      </c>
    </row>
    <row r="1196" spans="41:59" ht="12.75">
      <c r="AO1196" s="5">
        <v>1187</v>
      </c>
      <c r="AP1196" s="77" t="s">
        <v>1104</v>
      </c>
      <c r="AQ1196" s="14" t="s">
        <v>179</v>
      </c>
      <c r="AR1196" s="15" t="s">
        <v>79</v>
      </c>
      <c r="AS1196" s="15" t="s">
        <v>79</v>
      </c>
      <c r="AT1196" s="16" t="s">
        <v>79</v>
      </c>
      <c r="AU1196" s="15" t="s">
        <v>90</v>
      </c>
      <c r="AV1196" s="17" t="s">
        <v>79</v>
      </c>
      <c r="AW1196" s="17">
        <v>24</v>
      </c>
      <c r="AX1196" s="17">
        <v>50</v>
      </c>
      <c r="AY1196" s="63">
        <v>160</v>
      </c>
      <c r="AZ1196" s="63">
        <v>60</v>
      </c>
      <c r="BA1196" s="64" t="s">
        <v>79</v>
      </c>
      <c r="BB1196" s="64" t="s">
        <v>79</v>
      </c>
      <c r="BC1196" s="64" t="s">
        <v>79</v>
      </c>
      <c r="BD1196" s="64" t="s">
        <v>376</v>
      </c>
      <c r="BE1196" s="64" t="s">
        <v>245</v>
      </c>
      <c r="BF1196" s="64" t="s">
        <v>690</v>
      </c>
      <c r="BG1196" s="64" t="b">
        <v>0</v>
      </c>
    </row>
    <row r="1197" spans="41:59" ht="12.75">
      <c r="AO1197" s="5">
        <v>1188</v>
      </c>
      <c r="AP1197" s="77" t="s">
        <v>1105</v>
      </c>
      <c r="AQ1197" s="14" t="s">
        <v>179</v>
      </c>
      <c r="AR1197" s="15" t="s">
        <v>104</v>
      </c>
      <c r="AS1197" s="15" t="s">
        <v>79</v>
      </c>
      <c r="AT1197" s="16" t="s">
        <v>79</v>
      </c>
      <c r="AU1197" s="15" t="s">
        <v>90</v>
      </c>
      <c r="AV1197" s="17" t="s">
        <v>79</v>
      </c>
      <c r="AW1197" s="17">
        <v>208</v>
      </c>
      <c r="AX1197" s="17">
        <v>50</v>
      </c>
      <c r="AY1197" s="63">
        <v>160</v>
      </c>
      <c r="AZ1197" s="63">
        <v>60</v>
      </c>
      <c r="BA1197" s="64" t="s">
        <v>79</v>
      </c>
      <c r="BB1197" s="64" t="s">
        <v>79</v>
      </c>
      <c r="BC1197" s="64" t="s">
        <v>79</v>
      </c>
      <c r="BD1197" s="64" t="s">
        <v>376</v>
      </c>
      <c r="BE1197" s="64" t="s">
        <v>94</v>
      </c>
      <c r="BF1197" s="64" t="s">
        <v>690</v>
      </c>
      <c r="BG1197" s="64" t="b">
        <v>0</v>
      </c>
    </row>
    <row r="1198" spans="41:59" ht="12.75">
      <c r="AO1198" s="5">
        <v>1189</v>
      </c>
      <c r="AP1198" s="77" t="s">
        <v>1106</v>
      </c>
      <c r="AQ1198" s="14" t="s">
        <v>179</v>
      </c>
      <c r="AR1198" s="15" t="s">
        <v>79</v>
      </c>
      <c r="AS1198" s="15" t="s">
        <v>79</v>
      </c>
      <c r="AT1198" s="16" t="s">
        <v>79</v>
      </c>
      <c r="AU1198" s="15" t="s">
        <v>90</v>
      </c>
      <c r="AV1198" s="17" t="s">
        <v>79</v>
      </c>
      <c r="AW1198" s="17">
        <v>24</v>
      </c>
      <c r="AX1198" s="17">
        <v>50</v>
      </c>
      <c r="AY1198" s="63">
        <v>160</v>
      </c>
      <c r="AZ1198" s="63">
        <v>60</v>
      </c>
      <c r="BA1198" s="64" t="s">
        <v>79</v>
      </c>
      <c r="BB1198" s="64" t="s">
        <v>79</v>
      </c>
      <c r="BC1198" s="64" t="s">
        <v>79</v>
      </c>
      <c r="BD1198" s="64" t="s">
        <v>376</v>
      </c>
      <c r="BE1198" s="64" t="s">
        <v>245</v>
      </c>
      <c r="BF1198" s="64" t="s">
        <v>690</v>
      </c>
      <c r="BG1198" s="64" t="b">
        <v>0</v>
      </c>
    </row>
    <row r="1199" spans="41:59" ht="12.75">
      <c r="AO1199" s="5">
        <v>1190</v>
      </c>
      <c r="AP1199" s="77" t="s">
        <v>1107</v>
      </c>
      <c r="AQ1199" s="14" t="s">
        <v>179</v>
      </c>
      <c r="AR1199" s="15" t="s">
        <v>79</v>
      </c>
      <c r="AS1199" s="15" t="s">
        <v>79</v>
      </c>
      <c r="AT1199" s="16" t="s">
        <v>79</v>
      </c>
      <c r="AU1199" s="15" t="s">
        <v>90</v>
      </c>
      <c r="AV1199" s="17" t="s">
        <v>79</v>
      </c>
      <c r="AW1199" s="17">
        <v>24</v>
      </c>
      <c r="AX1199" s="17">
        <v>50</v>
      </c>
      <c r="AY1199" s="63">
        <v>160</v>
      </c>
      <c r="AZ1199" s="63">
        <v>60</v>
      </c>
      <c r="BA1199" s="64" t="s">
        <v>79</v>
      </c>
      <c r="BB1199" s="64" t="s">
        <v>79</v>
      </c>
      <c r="BC1199" s="64" t="s">
        <v>79</v>
      </c>
      <c r="BD1199" s="64" t="s">
        <v>376</v>
      </c>
      <c r="BE1199" s="64" t="s">
        <v>245</v>
      </c>
      <c r="BF1199" s="64" t="s">
        <v>690</v>
      </c>
      <c r="BG1199" s="64" t="b">
        <v>0</v>
      </c>
    </row>
    <row r="1200" spans="41:59" ht="12.75">
      <c r="AO1200" s="5">
        <v>1191</v>
      </c>
      <c r="AP1200" s="77" t="s">
        <v>1108</v>
      </c>
      <c r="AQ1200" s="14" t="s">
        <v>236</v>
      </c>
      <c r="AR1200" s="15" t="s">
        <v>79</v>
      </c>
      <c r="AS1200" s="15" t="s">
        <v>79</v>
      </c>
      <c r="AT1200" s="16" t="s">
        <v>79</v>
      </c>
      <c r="AU1200" s="15" t="s">
        <v>90</v>
      </c>
      <c r="AV1200" s="17" t="s">
        <v>79</v>
      </c>
      <c r="AW1200" s="17">
        <v>24</v>
      </c>
      <c r="AX1200" s="17">
        <v>50</v>
      </c>
      <c r="AY1200" s="63">
        <v>160</v>
      </c>
      <c r="AZ1200" s="63">
        <v>60</v>
      </c>
      <c r="BA1200" s="64" t="s">
        <v>79</v>
      </c>
      <c r="BB1200" s="64" t="s">
        <v>79</v>
      </c>
      <c r="BC1200" s="64" t="s">
        <v>79</v>
      </c>
      <c r="BD1200" s="64" t="s">
        <v>735</v>
      </c>
      <c r="BE1200" s="64" t="s">
        <v>236</v>
      </c>
      <c r="BF1200" s="64" t="s">
        <v>690</v>
      </c>
      <c r="BG1200" s="64" t="b">
        <v>0</v>
      </c>
    </row>
    <row r="1201" spans="41:59" ht="12.75">
      <c r="AO1201" s="5">
        <v>1192</v>
      </c>
      <c r="AP1201" s="77" t="s">
        <v>1109</v>
      </c>
      <c r="AQ1201" s="14" t="s">
        <v>236</v>
      </c>
      <c r="AR1201" s="15" t="s">
        <v>79</v>
      </c>
      <c r="AS1201" s="15" t="s">
        <v>79</v>
      </c>
      <c r="AT1201" s="16" t="s">
        <v>79</v>
      </c>
      <c r="AU1201" s="15" t="s">
        <v>90</v>
      </c>
      <c r="AV1201" s="17" t="s">
        <v>79</v>
      </c>
      <c r="AW1201" s="17">
        <v>24</v>
      </c>
      <c r="AX1201" s="17">
        <v>50</v>
      </c>
      <c r="AY1201" s="63">
        <v>160</v>
      </c>
      <c r="AZ1201" s="63">
        <v>60</v>
      </c>
      <c r="BA1201" s="64" t="s">
        <v>79</v>
      </c>
      <c r="BB1201" s="64" t="s">
        <v>79</v>
      </c>
      <c r="BC1201" s="64" t="s">
        <v>79</v>
      </c>
      <c r="BD1201" s="64" t="s">
        <v>735</v>
      </c>
      <c r="BE1201" s="64" t="s">
        <v>236</v>
      </c>
      <c r="BF1201" s="64" t="s">
        <v>690</v>
      </c>
      <c r="BG1201" s="64" t="b">
        <v>0</v>
      </c>
    </row>
    <row r="1202" spans="41:59" ht="12.75">
      <c r="AO1202" s="5">
        <v>1193</v>
      </c>
      <c r="AP1202" s="77" t="s">
        <v>1110</v>
      </c>
      <c r="AQ1202" s="14" t="s">
        <v>79</v>
      </c>
      <c r="AR1202" s="15" t="s">
        <v>79</v>
      </c>
      <c r="AS1202" s="15" t="s">
        <v>79</v>
      </c>
      <c r="AT1202" s="16" t="s">
        <v>79</v>
      </c>
      <c r="AU1202" s="15" t="s">
        <v>79</v>
      </c>
      <c r="AV1202" s="17" t="s">
        <v>79</v>
      </c>
      <c r="AW1202" s="17">
        <v>24</v>
      </c>
      <c r="AX1202" s="17">
        <v>50</v>
      </c>
      <c r="AY1202" s="63">
        <v>160</v>
      </c>
      <c r="AZ1202" s="63">
        <v>60</v>
      </c>
      <c r="BA1202" s="64" t="s">
        <v>79</v>
      </c>
      <c r="BB1202" s="64" t="s">
        <v>79</v>
      </c>
      <c r="BC1202" s="64" t="s">
        <v>79</v>
      </c>
      <c r="BD1202" s="64" t="s">
        <v>735</v>
      </c>
      <c r="BE1202" s="64" t="s">
        <v>94</v>
      </c>
      <c r="BF1202" s="64" t="s">
        <v>79</v>
      </c>
      <c r="BG1202" s="64" t="b">
        <v>0</v>
      </c>
    </row>
    <row r="1203" spans="41:59" ht="12.75">
      <c r="AO1203" s="5">
        <v>1194</v>
      </c>
      <c r="AP1203" s="77" t="s">
        <v>1111</v>
      </c>
      <c r="AQ1203" s="14" t="s">
        <v>79</v>
      </c>
      <c r="AR1203" s="15" t="s">
        <v>79</v>
      </c>
      <c r="AS1203" s="15" t="s">
        <v>79</v>
      </c>
      <c r="AT1203" s="16" t="s">
        <v>79</v>
      </c>
      <c r="AU1203" s="15" t="s">
        <v>79</v>
      </c>
      <c r="AV1203" s="17" t="s">
        <v>79</v>
      </c>
      <c r="AW1203" s="17">
        <v>220</v>
      </c>
      <c r="AX1203" s="17">
        <v>50</v>
      </c>
      <c r="AY1203" s="63">
        <v>160</v>
      </c>
      <c r="AZ1203" s="63">
        <v>60</v>
      </c>
      <c r="BA1203" s="64" t="s">
        <v>79</v>
      </c>
      <c r="BB1203" s="64" t="s">
        <v>79</v>
      </c>
      <c r="BC1203" s="64" t="s">
        <v>79</v>
      </c>
      <c r="BD1203" s="64" t="s">
        <v>735</v>
      </c>
      <c r="BE1203" s="64" t="s">
        <v>94</v>
      </c>
      <c r="BF1203" s="64" t="s">
        <v>79</v>
      </c>
      <c r="BG1203" s="64" t="b">
        <v>0</v>
      </c>
    </row>
    <row r="1204" spans="41:59" ht="12.75">
      <c r="AO1204" s="5">
        <v>1195</v>
      </c>
      <c r="AP1204" s="77" t="s">
        <v>1112</v>
      </c>
      <c r="AQ1204" s="14" t="s">
        <v>179</v>
      </c>
      <c r="AR1204" s="15" t="s">
        <v>79</v>
      </c>
      <c r="AS1204" s="15" t="s">
        <v>132</v>
      </c>
      <c r="AT1204" s="16" t="s">
        <v>79</v>
      </c>
      <c r="AU1204" s="15" t="s">
        <v>90</v>
      </c>
      <c r="AV1204" s="17" t="s">
        <v>79</v>
      </c>
      <c r="AW1204" s="17">
        <v>24</v>
      </c>
      <c r="AX1204" s="17">
        <v>50</v>
      </c>
      <c r="AY1204" s="63">
        <v>160</v>
      </c>
      <c r="AZ1204" s="63">
        <v>60</v>
      </c>
      <c r="BA1204" s="64">
        <v>2</v>
      </c>
      <c r="BB1204" s="64" t="s">
        <v>79</v>
      </c>
      <c r="BC1204" s="64" t="s">
        <v>79</v>
      </c>
      <c r="BD1204" s="64" t="s">
        <v>376</v>
      </c>
      <c r="BE1204" s="64" t="s">
        <v>770</v>
      </c>
      <c r="BF1204" s="64" t="s">
        <v>79</v>
      </c>
      <c r="BG1204" s="64" t="b">
        <v>0</v>
      </c>
    </row>
    <row r="1205" spans="41:59" ht="12.75">
      <c r="AO1205" s="5">
        <v>1196</v>
      </c>
      <c r="AP1205" s="77" t="s">
        <v>1113</v>
      </c>
      <c r="AQ1205" s="14" t="s">
        <v>179</v>
      </c>
      <c r="AR1205" s="15" t="s">
        <v>79</v>
      </c>
      <c r="AS1205" s="15" t="s">
        <v>132</v>
      </c>
      <c r="AT1205" s="16" t="s">
        <v>79</v>
      </c>
      <c r="AU1205" s="15" t="s">
        <v>90</v>
      </c>
      <c r="AV1205" s="17" t="s">
        <v>79</v>
      </c>
      <c r="AW1205" s="17">
        <v>24</v>
      </c>
      <c r="AX1205" s="17">
        <v>50</v>
      </c>
      <c r="AY1205" s="63">
        <v>160</v>
      </c>
      <c r="AZ1205" s="63">
        <v>60</v>
      </c>
      <c r="BA1205" s="64">
        <v>2</v>
      </c>
      <c r="BB1205" s="64" t="s">
        <v>79</v>
      </c>
      <c r="BC1205" s="64" t="s">
        <v>79</v>
      </c>
      <c r="BD1205" s="64" t="s">
        <v>376</v>
      </c>
      <c r="BE1205" s="64" t="s">
        <v>770</v>
      </c>
      <c r="BF1205" s="64" t="s">
        <v>79</v>
      </c>
      <c r="BG1205" s="64" t="b">
        <v>0</v>
      </c>
    </row>
    <row r="1206" spans="41:59" ht="12.75">
      <c r="AO1206" s="5">
        <v>1197</v>
      </c>
      <c r="AP1206" s="77" t="s">
        <v>1114</v>
      </c>
      <c r="AQ1206" s="14" t="s">
        <v>179</v>
      </c>
      <c r="AR1206" s="15" t="s">
        <v>79</v>
      </c>
      <c r="AS1206" s="15" t="s">
        <v>93</v>
      </c>
      <c r="AT1206" s="16" t="s">
        <v>79</v>
      </c>
      <c r="AU1206" s="15" t="s">
        <v>90</v>
      </c>
      <c r="AV1206" s="17" t="s">
        <v>79</v>
      </c>
      <c r="AW1206" s="17">
        <v>24</v>
      </c>
      <c r="AX1206" s="17">
        <v>50</v>
      </c>
      <c r="AY1206" s="63">
        <v>160</v>
      </c>
      <c r="AZ1206" s="63">
        <v>60</v>
      </c>
      <c r="BA1206" s="64">
        <v>1</v>
      </c>
      <c r="BB1206" s="64" t="s">
        <v>79</v>
      </c>
      <c r="BC1206" s="64" t="s">
        <v>79</v>
      </c>
      <c r="BD1206" s="64" t="s">
        <v>376</v>
      </c>
      <c r="BE1206" s="64" t="s">
        <v>770</v>
      </c>
      <c r="BF1206" s="64" t="s">
        <v>79</v>
      </c>
      <c r="BG1206" s="64" t="b">
        <v>0</v>
      </c>
    </row>
    <row r="1207" spans="41:59" ht="12.75">
      <c r="AO1207" s="5">
        <v>1198</v>
      </c>
      <c r="AP1207" s="77" t="s">
        <v>1115</v>
      </c>
      <c r="AQ1207" s="14" t="s">
        <v>179</v>
      </c>
      <c r="AR1207" s="15" t="s">
        <v>79</v>
      </c>
      <c r="AS1207" s="15" t="s">
        <v>93</v>
      </c>
      <c r="AT1207" s="16" t="s">
        <v>79</v>
      </c>
      <c r="AU1207" s="15" t="s">
        <v>90</v>
      </c>
      <c r="AV1207" s="17" t="s">
        <v>79</v>
      </c>
      <c r="AW1207" s="17">
        <v>24</v>
      </c>
      <c r="AX1207" s="17">
        <v>50</v>
      </c>
      <c r="AY1207" s="63">
        <v>160</v>
      </c>
      <c r="AZ1207" s="63">
        <v>60</v>
      </c>
      <c r="BA1207" s="64">
        <v>1</v>
      </c>
      <c r="BB1207" s="64" t="s">
        <v>79</v>
      </c>
      <c r="BC1207" s="64" t="s">
        <v>79</v>
      </c>
      <c r="BD1207" s="64" t="s">
        <v>376</v>
      </c>
      <c r="BE1207" s="64" t="s">
        <v>770</v>
      </c>
      <c r="BF1207" s="64" t="s">
        <v>79</v>
      </c>
      <c r="BG1207" s="64" t="b">
        <v>0</v>
      </c>
    </row>
    <row r="1208" spans="41:59" ht="12.75">
      <c r="AO1208" s="5">
        <v>1199</v>
      </c>
      <c r="AP1208" s="77" t="s">
        <v>1116</v>
      </c>
      <c r="AQ1208" s="14" t="s">
        <v>179</v>
      </c>
      <c r="AR1208" s="15" t="s">
        <v>79</v>
      </c>
      <c r="AS1208" s="15" t="s">
        <v>132</v>
      </c>
      <c r="AT1208" s="16" t="s">
        <v>79</v>
      </c>
      <c r="AU1208" s="15" t="s">
        <v>90</v>
      </c>
      <c r="AV1208" s="17" t="s">
        <v>79</v>
      </c>
      <c r="AW1208" s="17">
        <v>24</v>
      </c>
      <c r="AX1208" s="17">
        <v>50</v>
      </c>
      <c r="AY1208" s="63">
        <v>160</v>
      </c>
      <c r="AZ1208" s="63">
        <v>60</v>
      </c>
      <c r="BA1208" s="64">
        <v>2</v>
      </c>
      <c r="BB1208" s="64" t="s">
        <v>79</v>
      </c>
      <c r="BC1208" s="64" t="s">
        <v>79</v>
      </c>
      <c r="BD1208" s="64" t="s">
        <v>376</v>
      </c>
      <c r="BE1208" s="64" t="s">
        <v>770</v>
      </c>
      <c r="BF1208" s="64" t="s">
        <v>79</v>
      </c>
      <c r="BG1208" s="64" t="b">
        <v>0</v>
      </c>
    </row>
    <row r="1209" spans="41:59" ht="12.75">
      <c r="AO1209" s="5">
        <v>1200</v>
      </c>
      <c r="AP1209" s="77" t="s">
        <v>1117</v>
      </c>
      <c r="AQ1209" s="14" t="s">
        <v>179</v>
      </c>
      <c r="AR1209" s="15" t="s">
        <v>109</v>
      </c>
      <c r="AS1209" s="15" t="s">
        <v>132</v>
      </c>
      <c r="AT1209" s="16" t="s">
        <v>79</v>
      </c>
      <c r="AU1209" s="15" t="s">
        <v>90</v>
      </c>
      <c r="AV1209" s="17" t="s">
        <v>79</v>
      </c>
      <c r="AW1209" s="17">
        <v>120</v>
      </c>
      <c r="AX1209" s="17">
        <v>50</v>
      </c>
      <c r="AY1209" s="63">
        <v>160</v>
      </c>
      <c r="AZ1209" s="63">
        <v>60</v>
      </c>
      <c r="BA1209" s="64">
        <v>2</v>
      </c>
      <c r="BB1209" s="64" t="s">
        <v>79</v>
      </c>
      <c r="BC1209" s="64" t="s">
        <v>79</v>
      </c>
      <c r="BD1209" s="64" t="s">
        <v>376</v>
      </c>
      <c r="BE1209" s="64" t="s">
        <v>94</v>
      </c>
      <c r="BF1209" s="64" t="s">
        <v>79</v>
      </c>
      <c r="BG1209" s="64" t="b">
        <v>0</v>
      </c>
    </row>
    <row r="1210" spans="41:59" ht="12.75">
      <c r="AO1210" s="5">
        <v>1201</v>
      </c>
      <c r="AP1210" s="77" t="s">
        <v>1118</v>
      </c>
      <c r="AQ1210" s="14" t="s">
        <v>236</v>
      </c>
      <c r="AR1210" s="15" t="s">
        <v>79</v>
      </c>
      <c r="AS1210" s="15" t="s">
        <v>132</v>
      </c>
      <c r="AT1210" s="16" t="s">
        <v>79</v>
      </c>
      <c r="AU1210" s="15" t="s">
        <v>90</v>
      </c>
      <c r="AV1210" s="17" t="s">
        <v>79</v>
      </c>
      <c r="AW1210" s="17">
        <v>24</v>
      </c>
      <c r="AX1210" s="17">
        <v>50</v>
      </c>
      <c r="AY1210" s="63">
        <v>160</v>
      </c>
      <c r="AZ1210" s="63">
        <v>60</v>
      </c>
      <c r="BA1210" s="64">
        <v>2</v>
      </c>
      <c r="BB1210" s="64" t="s">
        <v>79</v>
      </c>
      <c r="BC1210" s="64" t="s">
        <v>79</v>
      </c>
      <c r="BD1210" s="64" t="s">
        <v>735</v>
      </c>
      <c r="BE1210" s="64" t="s">
        <v>1095</v>
      </c>
      <c r="BF1210" s="64" t="s">
        <v>738</v>
      </c>
      <c r="BG1210" s="64" t="b">
        <v>0</v>
      </c>
    </row>
    <row r="1211" spans="41:59" ht="12.75">
      <c r="AO1211" s="5">
        <v>1202</v>
      </c>
      <c r="AP1211" s="77" t="s">
        <v>1119</v>
      </c>
      <c r="AQ1211" s="14" t="s">
        <v>236</v>
      </c>
      <c r="AR1211" s="15" t="s">
        <v>79</v>
      </c>
      <c r="AS1211" s="15" t="s">
        <v>132</v>
      </c>
      <c r="AT1211" s="16" t="s">
        <v>79</v>
      </c>
      <c r="AU1211" s="15" t="s">
        <v>90</v>
      </c>
      <c r="AV1211" s="17" t="s">
        <v>79</v>
      </c>
      <c r="AW1211" s="17">
        <v>24</v>
      </c>
      <c r="AX1211" s="17">
        <v>50</v>
      </c>
      <c r="AY1211" s="63">
        <v>160</v>
      </c>
      <c r="AZ1211" s="63">
        <v>60</v>
      </c>
      <c r="BA1211" s="64">
        <v>2</v>
      </c>
      <c r="BB1211" s="64" t="s">
        <v>79</v>
      </c>
      <c r="BC1211" s="64" t="s">
        <v>79</v>
      </c>
      <c r="BD1211" s="64" t="s">
        <v>735</v>
      </c>
      <c r="BE1211" s="64" t="s">
        <v>1095</v>
      </c>
      <c r="BF1211" s="64" t="s">
        <v>738</v>
      </c>
      <c r="BG1211" s="64" t="b">
        <v>0</v>
      </c>
    </row>
    <row r="1212" spans="41:59" ht="12.75">
      <c r="AO1212" s="5">
        <v>1203</v>
      </c>
      <c r="AP1212" s="77" t="s">
        <v>1120</v>
      </c>
      <c r="AQ1212" s="14" t="s">
        <v>236</v>
      </c>
      <c r="AR1212" s="15" t="s">
        <v>79</v>
      </c>
      <c r="AS1212" s="15" t="s">
        <v>79</v>
      </c>
      <c r="AT1212" s="16" t="s">
        <v>79</v>
      </c>
      <c r="AU1212" s="15" t="s">
        <v>90</v>
      </c>
      <c r="AV1212" s="17" t="s">
        <v>79</v>
      </c>
      <c r="AW1212" s="17">
        <v>24</v>
      </c>
      <c r="AX1212" s="17">
        <v>50</v>
      </c>
      <c r="AY1212" s="63">
        <v>160</v>
      </c>
      <c r="AZ1212" s="63">
        <v>60</v>
      </c>
      <c r="BA1212" s="64" t="s">
        <v>79</v>
      </c>
      <c r="BB1212" s="64" t="s">
        <v>79</v>
      </c>
      <c r="BC1212" s="64" t="s">
        <v>79</v>
      </c>
      <c r="BD1212" s="64" t="s">
        <v>735</v>
      </c>
      <c r="BE1212" s="64" t="s">
        <v>236</v>
      </c>
      <c r="BF1212" s="64" t="s">
        <v>761</v>
      </c>
      <c r="BG1212" s="64" t="b">
        <v>0</v>
      </c>
    </row>
    <row r="1213" spans="41:59" ht="12.75">
      <c r="AO1213" s="5">
        <v>1204</v>
      </c>
      <c r="AP1213" s="77" t="s">
        <v>1121</v>
      </c>
      <c r="AQ1213" s="14" t="s">
        <v>236</v>
      </c>
      <c r="AR1213" s="15" t="s">
        <v>79</v>
      </c>
      <c r="AS1213" s="15" t="s">
        <v>79</v>
      </c>
      <c r="AT1213" s="16" t="s">
        <v>79</v>
      </c>
      <c r="AU1213" s="15" t="s">
        <v>90</v>
      </c>
      <c r="AV1213" s="17" t="s">
        <v>79</v>
      </c>
      <c r="AW1213" s="17">
        <v>24</v>
      </c>
      <c r="AX1213" s="17">
        <v>50</v>
      </c>
      <c r="AY1213" s="63">
        <v>160</v>
      </c>
      <c r="AZ1213" s="63">
        <v>60</v>
      </c>
      <c r="BA1213" s="64" t="s">
        <v>79</v>
      </c>
      <c r="BB1213" s="64" t="s">
        <v>79</v>
      </c>
      <c r="BC1213" s="64" t="s">
        <v>79</v>
      </c>
      <c r="BD1213" s="64" t="s">
        <v>735</v>
      </c>
      <c r="BE1213" s="64" t="s">
        <v>236</v>
      </c>
      <c r="BF1213" s="64" t="s">
        <v>761</v>
      </c>
      <c r="BG1213" s="64" t="b">
        <v>0</v>
      </c>
    </row>
    <row r="1214" spans="41:59" ht="12.75">
      <c r="AO1214" s="5">
        <v>1205</v>
      </c>
      <c r="AP1214" s="77" t="s">
        <v>1122</v>
      </c>
      <c r="AQ1214" s="14" t="s">
        <v>179</v>
      </c>
      <c r="AR1214" s="15" t="s">
        <v>79</v>
      </c>
      <c r="AS1214" s="15" t="s">
        <v>79</v>
      </c>
      <c r="AT1214" s="16" t="s">
        <v>79</v>
      </c>
      <c r="AU1214" s="15" t="s">
        <v>90</v>
      </c>
      <c r="AV1214" s="17" t="s">
        <v>79</v>
      </c>
      <c r="AW1214" s="17">
        <v>24</v>
      </c>
      <c r="AX1214" s="17">
        <v>50</v>
      </c>
      <c r="AY1214" s="63">
        <v>160</v>
      </c>
      <c r="AZ1214" s="63">
        <v>60</v>
      </c>
      <c r="BA1214" s="64" t="s">
        <v>79</v>
      </c>
      <c r="BB1214" s="64" t="s">
        <v>79</v>
      </c>
      <c r="BC1214" s="64" t="s">
        <v>79</v>
      </c>
      <c r="BD1214" s="64" t="s">
        <v>376</v>
      </c>
      <c r="BE1214" s="64" t="s">
        <v>201</v>
      </c>
      <c r="BF1214" s="64" t="s">
        <v>79</v>
      </c>
      <c r="BG1214" s="64" t="b">
        <v>0</v>
      </c>
    </row>
    <row r="1215" spans="41:59" ht="12.75">
      <c r="AO1215" s="5">
        <v>1206</v>
      </c>
      <c r="AP1215" s="77" t="s">
        <v>1123</v>
      </c>
      <c r="AQ1215" s="14" t="s">
        <v>179</v>
      </c>
      <c r="AR1215" s="15" t="s">
        <v>104</v>
      </c>
      <c r="AS1215" s="15" t="s">
        <v>79</v>
      </c>
      <c r="AT1215" s="16" t="s">
        <v>79</v>
      </c>
      <c r="AU1215" s="15" t="s">
        <v>90</v>
      </c>
      <c r="AV1215" s="17" t="s">
        <v>79</v>
      </c>
      <c r="AW1215" s="17" t="s">
        <v>400</v>
      </c>
      <c r="AX1215" s="17">
        <v>50</v>
      </c>
      <c r="AY1215" s="63">
        <v>160</v>
      </c>
      <c r="AZ1215" s="63">
        <v>60</v>
      </c>
      <c r="BA1215" s="64" t="s">
        <v>79</v>
      </c>
      <c r="BB1215" s="64" t="s">
        <v>79</v>
      </c>
      <c r="BC1215" s="64" t="s">
        <v>79</v>
      </c>
      <c r="BD1215" s="64" t="s">
        <v>376</v>
      </c>
      <c r="BE1215" s="64" t="s">
        <v>94</v>
      </c>
      <c r="BF1215" s="64" t="s">
        <v>79</v>
      </c>
      <c r="BG1215" s="64" t="b">
        <v>0</v>
      </c>
    </row>
    <row r="1216" spans="41:59" ht="12.75">
      <c r="AO1216" s="5">
        <v>1207</v>
      </c>
      <c r="AP1216" s="77" t="s">
        <v>1124</v>
      </c>
      <c r="AQ1216" s="14" t="s">
        <v>179</v>
      </c>
      <c r="AR1216" s="15" t="s">
        <v>79</v>
      </c>
      <c r="AS1216" s="15" t="s">
        <v>79</v>
      </c>
      <c r="AT1216" s="16" t="s">
        <v>79</v>
      </c>
      <c r="AU1216" s="15" t="s">
        <v>90</v>
      </c>
      <c r="AV1216" s="17" t="s">
        <v>79</v>
      </c>
      <c r="AW1216" s="17">
        <v>24</v>
      </c>
      <c r="AX1216" s="17">
        <v>50</v>
      </c>
      <c r="AY1216" s="63">
        <v>160</v>
      </c>
      <c r="AZ1216" s="63">
        <v>60</v>
      </c>
      <c r="BA1216" s="64" t="s">
        <v>79</v>
      </c>
      <c r="BB1216" s="64" t="s">
        <v>79</v>
      </c>
      <c r="BC1216" s="64" t="s">
        <v>79</v>
      </c>
      <c r="BD1216" s="64" t="s">
        <v>376</v>
      </c>
      <c r="BE1216" s="64" t="s">
        <v>201</v>
      </c>
      <c r="BF1216" s="64" t="s">
        <v>79</v>
      </c>
      <c r="BG1216" s="64" t="b">
        <v>0</v>
      </c>
    </row>
    <row r="1217" spans="41:59" ht="12.75">
      <c r="AO1217" s="5">
        <v>1208</v>
      </c>
      <c r="AP1217" s="77" t="s">
        <v>1125</v>
      </c>
      <c r="AQ1217" s="14" t="s">
        <v>179</v>
      </c>
      <c r="AR1217" s="15" t="s">
        <v>79</v>
      </c>
      <c r="AS1217" s="15" t="s">
        <v>79</v>
      </c>
      <c r="AT1217" s="16" t="s">
        <v>79</v>
      </c>
      <c r="AU1217" s="15" t="s">
        <v>90</v>
      </c>
      <c r="AV1217" s="17" t="s">
        <v>79</v>
      </c>
      <c r="AW1217" s="17">
        <v>24</v>
      </c>
      <c r="AX1217" s="17">
        <v>50</v>
      </c>
      <c r="AY1217" s="63">
        <v>160</v>
      </c>
      <c r="AZ1217" s="63">
        <v>60</v>
      </c>
      <c r="BA1217" s="64" t="s">
        <v>79</v>
      </c>
      <c r="BB1217" s="64" t="s">
        <v>79</v>
      </c>
      <c r="BC1217" s="64" t="s">
        <v>79</v>
      </c>
      <c r="BD1217" s="64" t="s">
        <v>376</v>
      </c>
      <c r="BE1217" s="64" t="s">
        <v>201</v>
      </c>
      <c r="BF1217" s="64" t="s">
        <v>79</v>
      </c>
      <c r="BG1217" s="64" t="b">
        <v>0</v>
      </c>
    </row>
    <row r="1218" spans="41:59" ht="12.75">
      <c r="AO1218" s="5">
        <v>1209</v>
      </c>
      <c r="AP1218" s="77" t="s">
        <v>1126</v>
      </c>
      <c r="AQ1218" s="14" t="s">
        <v>236</v>
      </c>
      <c r="AR1218" s="15" t="s">
        <v>79</v>
      </c>
      <c r="AS1218" s="15" t="s">
        <v>79</v>
      </c>
      <c r="AT1218" s="16" t="s">
        <v>715</v>
      </c>
      <c r="AU1218" s="15" t="s">
        <v>90</v>
      </c>
      <c r="AV1218" s="17" t="s">
        <v>79</v>
      </c>
      <c r="AW1218" s="17">
        <v>24</v>
      </c>
      <c r="AX1218" s="17">
        <v>50</v>
      </c>
      <c r="AY1218" s="63">
        <v>160</v>
      </c>
      <c r="AZ1218" s="63">
        <v>60</v>
      </c>
      <c r="BA1218" s="64" t="s">
        <v>79</v>
      </c>
      <c r="BB1218" s="64" t="s">
        <v>79</v>
      </c>
      <c r="BC1218" s="64" t="s">
        <v>79</v>
      </c>
      <c r="BD1218" s="64" t="s">
        <v>735</v>
      </c>
      <c r="BE1218" s="64" t="s">
        <v>236</v>
      </c>
      <c r="BF1218" s="64" t="s">
        <v>716</v>
      </c>
      <c r="BG1218" s="64" t="b">
        <v>0</v>
      </c>
    </row>
    <row r="1219" spans="41:59" ht="12.75">
      <c r="AO1219" s="5">
        <v>1210</v>
      </c>
      <c r="AP1219" s="77" t="s">
        <v>1127</v>
      </c>
      <c r="AQ1219" s="14" t="s">
        <v>79</v>
      </c>
      <c r="AR1219" s="15" t="s">
        <v>79</v>
      </c>
      <c r="AS1219" s="15" t="s">
        <v>79</v>
      </c>
      <c r="AT1219" s="16" t="s">
        <v>79</v>
      </c>
      <c r="AU1219" s="15" t="s">
        <v>79</v>
      </c>
      <c r="AV1219" s="17" t="s">
        <v>79</v>
      </c>
      <c r="AW1219" s="17">
        <v>24</v>
      </c>
      <c r="AX1219" s="17">
        <v>50</v>
      </c>
      <c r="AY1219" s="63">
        <v>90</v>
      </c>
      <c r="AZ1219" s="63">
        <v>60</v>
      </c>
      <c r="BA1219" s="64" t="s">
        <v>10</v>
      </c>
      <c r="BB1219" s="64" t="s">
        <v>79</v>
      </c>
      <c r="BC1219" s="64" t="s">
        <v>79</v>
      </c>
      <c r="BD1219" s="64" t="s">
        <v>376</v>
      </c>
      <c r="BE1219" s="64" t="s">
        <v>94</v>
      </c>
      <c r="BF1219" s="64" t="s">
        <v>79</v>
      </c>
      <c r="BG1219" s="64" t="b">
        <v>0</v>
      </c>
    </row>
    <row r="1220" spans="41:59" ht="12.75">
      <c r="AO1220" s="5">
        <v>1211</v>
      </c>
      <c r="AP1220" s="77" t="s">
        <v>1128</v>
      </c>
      <c r="AQ1220" s="14" t="s">
        <v>179</v>
      </c>
      <c r="AR1220" s="15" t="s">
        <v>79</v>
      </c>
      <c r="AS1220" s="15" t="s">
        <v>132</v>
      </c>
      <c r="AT1220" s="16" t="s">
        <v>79</v>
      </c>
      <c r="AU1220" s="15" t="s">
        <v>90</v>
      </c>
      <c r="AV1220" s="17" t="s">
        <v>79</v>
      </c>
      <c r="AW1220" s="17">
        <v>24</v>
      </c>
      <c r="AX1220" s="17">
        <v>50</v>
      </c>
      <c r="AY1220" s="63">
        <v>160</v>
      </c>
      <c r="AZ1220" s="63">
        <v>60</v>
      </c>
      <c r="BA1220" s="64">
        <v>2</v>
      </c>
      <c r="BB1220" s="64" t="s">
        <v>79</v>
      </c>
      <c r="BC1220" s="64" t="s">
        <v>79</v>
      </c>
      <c r="BD1220" s="64" t="s">
        <v>376</v>
      </c>
      <c r="BE1220" s="64" t="s">
        <v>245</v>
      </c>
      <c r="BF1220" s="64" t="s">
        <v>79</v>
      </c>
      <c r="BG1220" s="64" t="b">
        <v>0</v>
      </c>
    </row>
    <row r="1221" spans="41:59" ht="12.75">
      <c r="AO1221" s="5">
        <v>1212</v>
      </c>
      <c r="AP1221" s="77" t="s">
        <v>1129</v>
      </c>
      <c r="AQ1221" s="14" t="s">
        <v>179</v>
      </c>
      <c r="AR1221" s="15" t="s">
        <v>104</v>
      </c>
      <c r="AS1221" s="15" t="s">
        <v>79</v>
      </c>
      <c r="AT1221" s="16" t="s">
        <v>79</v>
      </c>
      <c r="AU1221" s="15" t="s">
        <v>90</v>
      </c>
      <c r="AV1221" s="17" t="s">
        <v>79</v>
      </c>
      <c r="AW1221" s="17" t="s">
        <v>1130</v>
      </c>
      <c r="AX1221" s="17">
        <v>50</v>
      </c>
      <c r="AY1221" s="63">
        <v>160</v>
      </c>
      <c r="AZ1221" s="63">
        <v>60</v>
      </c>
      <c r="BA1221" s="64" t="s">
        <v>79</v>
      </c>
      <c r="BB1221" s="64" t="s">
        <v>79</v>
      </c>
      <c r="BC1221" s="64" t="s">
        <v>79</v>
      </c>
      <c r="BD1221" s="64" t="s">
        <v>376</v>
      </c>
      <c r="BE1221" s="64" t="s">
        <v>94</v>
      </c>
      <c r="BF1221" s="64" t="s">
        <v>79</v>
      </c>
      <c r="BG1221" s="64" t="b">
        <v>0</v>
      </c>
    </row>
    <row r="1222" spans="41:59" ht="12.75">
      <c r="AO1222" s="5">
        <v>1213</v>
      </c>
      <c r="AP1222" s="77" t="s">
        <v>1391</v>
      </c>
      <c r="AQ1222" s="14" t="s">
        <v>79</v>
      </c>
      <c r="AR1222" s="15" t="s">
        <v>79</v>
      </c>
      <c r="AS1222" s="15" t="s">
        <v>79</v>
      </c>
      <c r="AT1222" s="16" t="s">
        <v>79</v>
      </c>
      <c r="AU1222" s="15" t="s">
        <v>79</v>
      </c>
      <c r="AV1222" s="17" t="s">
        <v>79</v>
      </c>
      <c r="AW1222" s="17">
        <v>24</v>
      </c>
      <c r="AX1222" s="17">
        <v>150</v>
      </c>
      <c r="AY1222" s="63" t="s">
        <v>410</v>
      </c>
      <c r="AZ1222" s="63" t="s">
        <v>411</v>
      </c>
      <c r="BA1222" s="64" t="s">
        <v>79</v>
      </c>
      <c r="BB1222" s="64">
        <v>1</v>
      </c>
      <c r="BC1222" s="64" t="s">
        <v>79</v>
      </c>
      <c r="BD1222" s="64" t="s">
        <v>376</v>
      </c>
      <c r="BE1222" s="64" t="s">
        <v>776</v>
      </c>
      <c r="BF1222" s="64" t="s">
        <v>79</v>
      </c>
      <c r="BG1222" s="64" t="b">
        <v>1</v>
      </c>
    </row>
    <row r="1223" spans="41:59" ht="12.75">
      <c r="AO1223" s="5">
        <v>1214</v>
      </c>
      <c r="AP1223" s="77" t="s">
        <v>1392</v>
      </c>
      <c r="AQ1223" s="14" t="s">
        <v>79</v>
      </c>
      <c r="AR1223" s="15" t="s">
        <v>79</v>
      </c>
      <c r="AS1223" s="15" t="s">
        <v>79</v>
      </c>
      <c r="AT1223" s="16" t="s">
        <v>79</v>
      </c>
      <c r="AU1223" s="15" t="s">
        <v>79</v>
      </c>
      <c r="AV1223" s="17" t="s">
        <v>79</v>
      </c>
      <c r="AW1223" s="17">
        <v>24</v>
      </c>
      <c r="AX1223" s="17">
        <v>150</v>
      </c>
      <c r="AY1223" s="63" t="s">
        <v>410</v>
      </c>
      <c r="AZ1223" s="63" t="s">
        <v>411</v>
      </c>
      <c r="BA1223" s="64">
        <v>1</v>
      </c>
      <c r="BB1223" s="64">
        <v>1</v>
      </c>
      <c r="BC1223" s="64" t="s">
        <v>79</v>
      </c>
      <c r="BD1223" s="64" t="s">
        <v>376</v>
      </c>
      <c r="BE1223" s="64" t="s">
        <v>258</v>
      </c>
      <c r="BF1223" s="64" t="s">
        <v>79</v>
      </c>
      <c r="BG1223" s="64" t="b">
        <v>1</v>
      </c>
    </row>
    <row r="1224" spans="41:59" ht="12.75">
      <c r="AO1224" s="5">
        <v>1215</v>
      </c>
      <c r="AP1224" s="77" t="s">
        <v>1393</v>
      </c>
      <c r="AQ1224" s="14" t="s">
        <v>79</v>
      </c>
      <c r="AR1224" s="15" t="s">
        <v>79</v>
      </c>
      <c r="AS1224" s="15" t="s">
        <v>79</v>
      </c>
      <c r="AT1224" s="16" t="s">
        <v>79</v>
      </c>
      <c r="AU1224" s="15" t="s">
        <v>79</v>
      </c>
      <c r="AV1224" s="17" t="s">
        <v>1344</v>
      </c>
      <c r="AW1224" s="17">
        <v>24</v>
      </c>
      <c r="AX1224" s="17">
        <v>150</v>
      </c>
      <c r="AY1224" s="63" t="s">
        <v>410</v>
      </c>
      <c r="AZ1224" s="63" t="s">
        <v>411</v>
      </c>
      <c r="BA1224" s="64">
        <v>2</v>
      </c>
      <c r="BB1224" s="64">
        <v>1</v>
      </c>
      <c r="BC1224" s="64" t="s">
        <v>79</v>
      </c>
      <c r="BD1224" s="64" t="s">
        <v>376</v>
      </c>
      <c r="BE1224" s="64" t="s">
        <v>942</v>
      </c>
      <c r="BF1224" s="64" t="s">
        <v>79</v>
      </c>
      <c r="BG1224" s="64" t="b">
        <v>1</v>
      </c>
    </row>
    <row r="1225" spans="41:59" ht="12.75">
      <c r="AO1225" s="5">
        <v>1216</v>
      </c>
      <c r="AP1225" s="77" t="s">
        <v>781</v>
      </c>
      <c r="AQ1225" s="14" t="s">
        <v>79</v>
      </c>
      <c r="AR1225" s="15" t="s">
        <v>79</v>
      </c>
      <c r="AS1225" s="15" t="s">
        <v>79</v>
      </c>
      <c r="AT1225" s="16" t="s">
        <v>79</v>
      </c>
      <c r="AU1225" s="15" t="s">
        <v>79</v>
      </c>
      <c r="AV1225" s="17" t="s">
        <v>79</v>
      </c>
      <c r="AW1225" s="17">
        <v>24</v>
      </c>
      <c r="AX1225" s="17">
        <v>75</v>
      </c>
      <c r="AY1225" s="63" t="s">
        <v>410</v>
      </c>
      <c r="AZ1225" s="63" t="s">
        <v>498</v>
      </c>
      <c r="BA1225" s="64" t="s">
        <v>79</v>
      </c>
      <c r="BB1225" s="64">
        <v>2</v>
      </c>
      <c r="BC1225" s="64" t="s">
        <v>79</v>
      </c>
      <c r="BD1225" s="64" t="s">
        <v>376</v>
      </c>
      <c r="BE1225" s="64" t="s">
        <v>781</v>
      </c>
      <c r="BF1225" s="64" t="s">
        <v>79</v>
      </c>
      <c r="BG1225" s="64" t="b">
        <v>1</v>
      </c>
    </row>
    <row r="1226" spans="41:59" ht="12.75">
      <c r="AO1226" s="5">
        <v>1217</v>
      </c>
      <c r="AP1226" s="77" t="s">
        <v>776</v>
      </c>
      <c r="AQ1226" s="14" t="s">
        <v>79</v>
      </c>
      <c r="AR1226" s="15" t="s">
        <v>79</v>
      </c>
      <c r="AS1226" s="15" t="s">
        <v>79</v>
      </c>
      <c r="AT1226" s="16" t="s">
        <v>79</v>
      </c>
      <c r="AU1226" s="15" t="s">
        <v>79</v>
      </c>
      <c r="AV1226" s="17" t="s">
        <v>79</v>
      </c>
      <c r="AW1226" s="17">
        <v>24</v>
      </c>
      <c r="AX1226" s="17">
        <v>150</v>
      </c>
      <c r="AY1226" s="63" t="s">
        <v>410</v>
      </c>
      <c r="AZ1226" s="63" t="s">
        <v>411</v>
      </c>
      <c r="BA1226" s="64" t="s">
        <v>79</v>
      </c>
      <c r="BB1226" s="64">
        <v>2</v>
      </c>
      <c r="BC1226" s="64" t="s">
        <v>79</v>
      </c>
      <c r="BD1226" s="64" t="s">
        <v>376</v>
      </c>
      <c r="BE1226" s="64" t="s">
        <v>776</v>
      </c>
      <c r="BF1226" s="64" t="s">
        <v>1374</v>
      </c>
      <c r="BG1226" s="64" t="b">
        <v>1</v>
      </c>
    </row>
    <row r="1227" spans="41:59" ht="12.75">
      <c r="AO1227" s="5">
        <v>1218</v>
      </c>
      <c r="AP1227" s="77" t="s">
        <v>1394</v>
      </c>
      <c r="AQ1227" s="14" t="s">
        <v>79</v>
      </c>
      <c r="AR1227" s="15" t="s">
        <v>79</v>
      </c>
      <c r="AS1227" s="15" t="s">
        <v>79</v>
      </c>
      <c r="AT1227" s="16" t="s">
        <v>79</v>
      </c>
      <c r="AU1227" s="15" t="s">
        <v>79</v>
      </c>
      <c r="AV1227" s="17" t="s">
        <v>79</v>
      </c>
      <c r="AW1227" s="17">
        <v>24</v>
      </c>
      <c r="AX1227" s="17">
        <v>150</v>
      </c>
      <c r="AY1227" s="63" t="s">
        <v>410</v>
      </c>
      <c r="AZ1227" s="63" t="s">
        <v>411</v>
      </c>
      <c r="BA1227" s="64" t="s">
        <v>79</v>
      </c>
      <c r="BB1227" s="64">
        <v>2</v>
      </c>
      <c r="BC1227" s="64" t="s">
        <v>1215</v>
      </c>
      <c r="BD1227" s="64" t="s">
        <v>376</v>
      </c>
      <c r="BE1227" s="64" t="s">
        <v>776</v>
      </c>
      <c r="BF1227" s="64" t="s">
        <v>1374</v>
      </c>
      <c r="BG1227" s="64" t="b">
        <v>1</v>
      </c>
    </row>
    <row r="1228" spans="41:59" ht="12.75">
      <c r="AO1228" s="5">
        <v>1219</v>
      </c>
      <c r="AP1228" s="77" t="s">
        <v>1395</v>
      </c>
      <c r="AQ1228" s="14" t="s">
        <v>79</v>
      </c>
      <c r="AR1228" s="15" t="s">
        <v>79</v>
      </c>
      <c r="AS1228" s="15" t="s">
        <v>79</v>
      </c>
      <c r="AT1228" s="16" t="s">
        <v>79</v>
      </c>
      <c r="AU1228" s="15" t="s">
        <v>79</v>
      </c>
      <c r="AV1228" s="17" t="s">
        <v>79</v>
      </c>
      <c r="AW1228" s="17">
        <v>24</v>
      </c>
      <c r="AX1228" s="17">
        <v>75</v>
      </c>
      <c r="AY1228" s="63" t="s">
        <v>410</v>
      </c>
      <c r="AZ1228" s="63" t="s">
        <v>498</v>
      </c>
      <c r="BA1228" s="64" t="s">
        <v>79</v>
      </c>
      <c r="BB1228" s="64">
        <v>2</v>
      </c>
      <c r="BC1228" s="64" t="s">
        <v>1215</v>
      </c>
      <c r="BD1228" s="64" t="s">
        <v>376</v>
      </c>
      <c r="BE1228" s="64" t="s">
        <v>781</v>
      </c>
      <c r="BF1228" s="64" t="s">
        <v>79</v>
      </c>
      <c r="BG1228" s="64" t="b">
        <v>1</v>
      </c>
    </row>
    <row r="1229" spans="41:59" ht="12.75">
      <c r="AO1229" s="5">
        <v>1220</v>
      </c>
      <c r="AP1229" s="77" t="s">
        <v>1654</v>
      </c>
      <c r="AQ1229" s="14" t="s">
        <v>79</v>
      </c>
      <c r="AR1229" s="15" t="s">
        <v>79</v>
      </c>
      <c r="AS1229" s="15" t="s">
        <v>79</v>
      </c>
      <c r="AT1229" s="16" t="s">
        <v>79</v>
      </c>
      <c r="AU1229" s="15" t="s">
        <v>79</v>
      </c>
      <c r="AV1229" s="17" t="s">
        <v>79</v>
      </c>
      <c r="AW1229" s="17">
        <v>24</v>
      </c>
      <c r="AX1229" s="17">
        <v>150</v>
      </c>
      <c r="AY1229" s="63" t="s">
        <v>410</v>
      </c>
      <c r="AZ1229" s="63" t="s">
        <v>411</v>
      </c>
      <c r="BA1229" s="64" t="s">
        <v>79</v>
      </c>
      <c r="BB1229" s="64">
        <v>2</v>
      </c>
      <c r="BC1229" s="64" t="s">
        <v>79</v>
      </c>
      <c r="BD1229" s="64" t="s">
        <v>376</v>
      </c>
      <c r="BE1229" s="64" t="s">
        <v>776</v>
      </c>
      <c r="BF1229" s="64" t="s">
        <v>1374</v>
      </c>
      <c r="BG1229" s="64" t="b">
        <v>1</v>
      </c>
    </row>
    <row r="1230" spans="41:59" ht="12.75">
      <c r="AO1230" s="5">
        <v>1221</v>
      </c>
      <c r="AP1230" s="77" t="s">
        <v>1655</v>
      </c>
      <c r="AQ1230" s="14" t="s">
        <v>79</v>
      </c>
      <c r="AR1230" s="15" t="s">
        <v>79</v>
      </c>
      <c r="AS1230" s="15" t="s">
        <v>79</v>
      </c>
      <c r="AT1230" s="16" t="s">
        <v>79</v>
      </c>
      <c r="AU1230" s="15" t="s">
        <v>79</v>
      </c>
      <c r="AV1230" s="17" t="s">
        <v>79</v>
      </c>
      <c r="AW1230" s="17">
        <v>24</v>
      </c>
      <c r="AX1230" s="17">
        <v>150</v>
      </c>
      <c r="AY1230" s="63" t="s">
        <v>410</v>
      </c>
      <c r="AZ1230" s="63" t="s">
        <v>411</v>
      </c>
      <c r="BA1230" s="64" t="s">
        <v>79</v>
      </c>
      <c r="BB1230" s="64">
        <v>2</v>
      </c>
      <c r="BC1230" s="64" t="s">
        <v>79</v>
      </c>
      <c r="BD1230" s="64" t="s">
        <v>376</v>
      </c>
      <c r="BE1230" s="64" t="s">
        <v>776</v>
      </c>
      <c r="BF1230" s="64" t="s">
        <v>1374</v>
      </c>
      <c r="BG1230" s="64" t="b">
        <v>1</v>
      </c>
    </row>
    <row r="1231" spans="41:59" ht="12.75">
      <c r="AO1231" s="5">
        <v>1222</v>
      </c>
      <c r="AP1231" s="77" t="s">
        <v>1396</v>
      </c>
      <c r="AQ1231" s="14" t="s">
        <v>79</v>
      </c>
      <c r="AR1231" s="15" t="s">
        <v>79</v>
      </c>
      <c r="AS1231" s="15" t="s">
        <v>79</v>
      </c>
      <c r="AT1231" s="16" t="s">
        <v>79</v>
      </c>
      <c r="AU1231" s="15" t="s">
        <v>79</v>
      </c>
      <c r="AV1231" s="17" t="s">
        <v>79</v>
      </c>
      <c r="AW1231" s="17">
        <v>24</v>
      </c>
      <c r="AX1231" s="17">
        <v>150</v>
      </c>
      <c r="AY1231" s="63" t="s">
        <v>410</v>
      </c>
      <c r="AZ1231" s="63" t="s">
        <v>411</v>
      </c>
      <c r="BA1231" s="64" t="s">
        <v>79</v>
      </c>
      <c r="BB1231" s="64">
        <v>2</v>
      </c>
      <c r="BC1231" s="64" t="s">
        <v>1215</v>
      </c>
      <c r="BD1231" s="64" t="s">
        <v>376</v>
      </c>
      <c r="BE1231" s="64" t="s">
        <v>776</v>
      </c>
      <c r="BF1231" s="64" t="s">
        <v>1397</v>
      </c>
      <c r="BG1231" s="64" t="b">
        <v>1</v>
      </c>
    </row>
    <row r="1232" spans="41:59" ht="12.75">
      <c r="AO1232" s="5">
        <v>1223</v>
      </c>
      <c r="AP1232" s="77" t="s">
        <v>806</v>
      </c>
      <c r="AQ1232" s="14" t="s">
        <v>79</v>
      </c>
      <c r="AR1232" s="15" t="s">
        <v>79</v>
      </c>
      <c r="AS1232" s="15" t="s">
        <v>79</v>
      </c>
      <c r="AT1232" s="16" t="s">
        <v>79</v>
      </c>
      <c r="AU1232" s="15" t="s">
        <v>79</v>
      </c>
      <c r="AV1232" s="17" t="s">
        <v>79</v>
      </c>
      <c r="AW1232" s="17">
        <v>24</v>
      </c>
      <c r="AX1232" s="17">
        <v>75</v>
      </c>
      <c r="AY1232" s="63" t="s">
        <v>410</v>
      </c>
      <c r="AZ1232" s="63" t="s">
        <v>498</v>
      </c>
      <c r="BA1232" s="64">
        <v>1</v>
      </c>
      <c r="BB1232" s="64">
        <v>2</v>
      </c>
      <c r="BC1232" s="64" t="s">
        <v>79</v>
      </c>
      <c r="BD1232" s="64" t="s">
        <v>376</v>
      </c>
      <c r="BE1232" s="64" t="s">
        <v>806</v>
      </c>
      <c r="BF1232" s="64" t="s">
        <v>1374</v>
      </c>
      <c r="BG1232" s="64" t="b">
        <v>1</v>
      </c>
    </row>
    <row r="1233" spans="41:59" ht="12.75">
      <c r="AO1233" s="5">
        <v>1224</v>
      </c>
      <c r="AP1233" s="77" t="s">
        <v>258</v>
      </c>
      <c r="AQ1233" s="14" t="s">
        <v>79</v>
      </c>
      <c r="AR1233" s="15" t="s">
        <v>79</v>
      </c>
      <c r="AS1233" s="15" t="s">
        <v>79</v>
      </c>
      <c r="AT1233" s="16" t="s">
        <v>79</v>
      </c>
      <c r="AU1233" s="15" t="s">
        <v>79</v>
      </c>
      <c r="AV1233" s="17" t="s">
        <v>79</v>
      </c>
      <c r="AW1233" s="17">
        <v>24</v>
      </c>
      <c r="AX1233" s="17">
        <v>150</v>
      </c>
      <c r="AY1233" s="63" t="s">
        <v>410</v>
      </c>
      <c r="AZ1233" s="63" t="s">
        <v>411</v>
      </c>
      <c r="BA1233" s="64">
        <v>1</v>
      </c>
      <c r="BB1233" s="64">
        <v>2</v>
      </c>
      <c r="BC1233" s="64" t="s">
        <v>79</v>
      </c>
      <c r="BD1233" s="64" t="s">
        <v>376</v>
      </c>
      <c r="BE1233" s="64" t="s">
        <v>258</v>
      </c>
      <c r="BF1233" s="64" t="s">
        <v>1374</v>
      </c>
      <c r="BG1233" s="64" t="b">
        <v>1</v>
      </c>
    </row>
    <row r="1234" spans="41:59" ht="12.75">
      <c r="AO1234" s="5">
        <v>1225</v>
      </c>
      <c r="AP1234" s="77" t="s">
        <v>1656</v>
      </c>
      <c r="AQ1234" s="14" t="s">
        <v>79</v>
      </c>
      <c r="AR1234" s="15" t="s">
        <v>79</v>
      </c>
      <c r="AS1234" s="15" t="s">
        <v>79</v>
      </c>
      <c r="AT1234" s="16" t="s">
        <v>79</v>
      </c>
      <c r="AU1234" s="15" t="s">
        <v>79</v>
      </c>
      <c r="AV1234" s="17" t="s">
        <v>79</v>
      </c>
      <c r="AW1234" s="17">
        <v>24</v>
      </c>
      <c r="AX1234" s="17">
        <v>150</v>
      </c>
      <c r="AY1234" s="63" t="s">
        <v>410</v>
      </c>
      <c r="AZ1234" s="63" t="s">
        <v>411</v>
      </c>
      <c r="BA1234" s="64">
        <v>1</v>
      </c>
      <c r="BB1234" s="64">
        <v>2</v>
      </c>
      <c r="BC1234" s="64" t="s">
        <v>1215</v>
      </c>
      <c r="BD1234" s="64" t="s">
        <v>376</v>
      </c>
      <c r="BE1234" s="64" t="s">
        <v>810</v>
      </c>
      <c r="BF1234" s="64" t="s">
        <v>79</v>
      </c>
      <c r="BG1234" s="64" t="b">
        <v>1</v>
      </c>
    </row>
    <row r="1235" spans="41:59" ht="12.75">
      <c r="AO1235" s="5">
        <v>1226</v>
      </c>
      <c r="AP1235" s="77" t="s">
        <v>810</v>
      </c>
      <c r="AQ1235" s="14" t="s">
        <v>79</v>
      </c>
      <c r="AR1235" s="15" t="s">
        <v>79</v>
      </c>
      <c r="AS1235" s="15" t="s">
        <v>79</v>
      </c>
      <c r="AT1235" s="16" t="s">
        <v>79</v>
      </c>
      <c r="AU1235" s="15" t="s">
        <v>79</v>
      </c>
      <c r="AV1235" s="17">
        <v>7</v>
      </c>
      <c r="AW1235" s="17">
        <v>24</v>
      </c>
      <c r="AX1235" s="17">
        <v>150</v>
      </c>
      <c r="AY1235" s="63" t="s">
        <v>410</v>
      </c>
      <c r="AZ1235" s="63" t="s">
        <v>411</v>
      </c>
      <c r="BA1235" s="64">
        <v>1</v>
      </c>
      <c r="BB1235" s="64">
        <v>2</v>
      </c>
      <c r="BC1235" s="64" t="s">
        <v>79</v>
      </c>
      <c r="BD1235" s="64" t="s">
        <v>376</v>
      </c>
      <c r="BE1235" s="64" t="s">
        <v>810</v>
      </c>
      <c r="BF1235" s="64" t="s">
        <v>79</v>
      </c>
      <c r="BG1235" s="64" t="b">
        <v>1</v>
      </c>
    </row>
    <row r="1236" spans="41:59" ht="12.75">
      <c r="AO1236" s="5">
        <v>1227</v>
      </c>
      <c r="AP1236" s="77" t="s">
        <v>1657</v>
      </c>
      <c r="AQ1236" s="14" t="s">
        <v>79</v>
      </c>
      <c r="AR1236" s="15" t="s">
        <v>79</v>
      </c>
      <c r="AS1236" s="15" t="s">
        <v>79</v>
      </c>
      <c r="AT1236" s="16" t="s">
        <v>79</v>
      </c>
      <c r="AU1236" s="15" t="s">
        <v>79</v>
      </c>
      <c r="AV1236" s="17">
        <v>7</v>
      </c>
      <c r="AW1236" s="17">
        <v>24</v>
      </c>
      <c r="AX1236" s="17">
        <v>150</v>
      </c>
      <c r="AY1236" s="63" t="s">
        <v>410</v>
      </c>
      <c r="AZ1236" s="63" t="s">
        <v>411</v>
      </c>
      <c r="BA1236" s="64">
        <v>1</v>
      </c>
      <c r="BB1236" s="64">
        <v>2</v>
      </c>
      <c r="BC1236" s="64" t="s">
        <v>79</v>
      </c>
      <c r="BD1236" s="64" t="s">
        <v>376</v>
      </c>
      <c r="BE1236" s="64" t="s">
        <v>810</v>
      </c>
      <c r="BF1236" s="64" t="s">
        <v>1658</v>
      </c>
      <c r="BG1236" s="64" t="b">
        <v>1</v>
      </c>
    </row>
    <row r="1237" spans="41:59" ht="12.75">
      <c r="AO1237" s="5">
        <v>1228</v>
      </c>
      <c r="AP1237" s="77" t="s">
        <v>1398</v>
      </c>
      <c r="AQ1237" s="14" t="s">
        <v>79</v>
      </c>
      <c r="AR1237" s="15" t="s">
        <v>79</v>
      </c>
      <c r="AS1237" s="15" t="s">
        <v>79</v>
      </c>
      <c r="AT1237" s="16" t="s">
        <v>79</v>
      </c>
      <c r="AU1237" s="15" t="s">
        <v>79</v>
      </c>
      <c r="AV1237" s="17">
        <v>7</v>
      </c>
      <c r="AW1237" s="17">
        <v>24</v>
      </c>
      <c r="AX1237" s="17">
        <v>150</v>
      </c>
      <c r="AY1237" s="63" t="s">
        <v>410</v>
      </c>
      <c r="AZ1237" s="63" t="s">
        <v>411</v>
      </c>
      <c r="BA1237" s="64">
        <v>1</v>
      </c>
      <c r="BB1237" s="64">
        <v>2</v>
      </c>
      <c r="BC1237" s="64" t="s">
        <v>79</v>
      </c>
      <c r="BD1237" s="64" t="s">
        <v>376</v>
      </c>
      <c r="BE1237" s="64" t="s">
        <v>810</v>
      </c>
      <c r="BF1237" s="64" t="s">
        <v>79</v>
      </c>
      <c r="BG1237" s="64" t="b">
        <v>1</v>
      </c>
    </row>
    <row r="1238" spans="41:59" ht="12.75">
      <c r="AO1238" s="5">
        <v>1229</v>
      </c>
      <c r="AP1238" s="77" t="s">
        <v>1659</v>
      </c>
      <c r="AQ1238" s="14" t="s">
        <v>79</v>
      </c>
      <c r="AR1238" s="15" t="s">
        <v>79</v>
      </c>
      <c r="AS1238" s="15" t="s">
        <v>79</v>
      </c>
      <c r="AT1238" s="16" t="s">
        <v>79</v>
      </c>
      <c r="AU1238" s="15" t="s">
        <v>79</v>
      </c>
      <c r="AV1238" s="17" t="s">
        <v>79</v>
      </c>
      <c r="AW1238" s="17">
        <v>24</v>
      </c>
      <c r="AX1238" s="17">
        <v>150</v>
      </c>
      <c r="AY1238" s="63" t="s">
        <v>410</v>
      </c>
      <c r="AZ1238" s="63" t="s">
        <v>411</v>
      </c>
      <c r="BA1238" s="64">
        <v>1</v>
      </c>
      <c r="BB1238" s="64">
        <v>2</v>
      </c>
      <c r="BC1238" s="64" t="s">
        <v>79</v>
      </c>
      <c r="BD1238" s="64" t="s">
        <v>376</v>
      </c>
      <c r="BE1238" s="64" t="s">
        <v>810</v>
      </c>
      <c r="BF1238" s="64" t="s">
        <v>79</v>
      </c>
      <c r="BG1238" s="64" t="b">
        <v>1</v>
      </c>
    </row>
    <row r="1239" spans="41:59" ht="12.75">
      <c r="AO1239" s="5">
        <v>1230</v>
      </c>
      <c r="AP1239" s="77" t="s">
        <v>1660</v>
      </c>
      <c r="AQ1239" s="14" t="s">
        <v>79</v>
      </c>
      <c r="AR1239" s="15" t="s">
        <v>79</v>
      </c>
      <c r="AS1239" s="15" t="s">
        <v>79</v>
      </c>
      <c r="AT1239" s="16" t="s">
        <v>79</v>
      </c>
      <c r="AU1239" s="15" t="s">
        <v>79</v>
      </c>
      <c r="AV1239" s="17">
        <v>7</v>
      </c>
      <c r="AW1239" s="17">
        <v>24</v>
      </c>
      <c r="AX1239" s="17">
        <v>150</v>
      </c>
      <c r="AY1239" s="63" t="s">
        <v>410</v>
      </c>
      <c r="AZ1239" s="63" t="s">
        <v>411</v>
      </c>
      <c r="BA1239" s="64">
        <v>1</v>
      </c>
      <c r="BB1239" s="64">
        <v>2</v>
      </c>
      <c r="BC1239" s="64" t="s">
        <v>79</v>
      </c>
      <c r="BD1239" s="64" t="s">
        <v>376</v>
      </c>
      <c r="BE1239" s="64" t="s">
        <v>810</v>
      </c>
      <c r="BF1239" s="64" t="s">
        <v>79</v>
      </c>
      <c r="BG1239" s="64" t="b">
        <v>1</v>
      </c>
    </row>
    <row r="1240" spans="41:59" ht="12.75">
      <c r="AO1240" s="5">
        <v>1231</v>
      </c>
      <c r="AP1240" s="77" t="s">
        <v>1661</v>
      </c>
      <c r="AQ1240" s="14" t="s">
        <v>79</v>
      </c>
      <c r="AR1240" s="15" t="s">
        <v>79</v>
      </c>
      <c r="AS1240" s="15" t="s">
        <v>79</v>
      </c>
      <c r="AT1240" s="16" t="s">
        <v>79</v>
      </c>
      <c r="AU1240" s="15" t="s">
        <v>79</v>
      </c>
      <c r="AV1240" s="17">
        <v>7</v>
      </c>
      <c r="AW1240" s="17">
        <v>24</v>
      </c>
      <c r="AX1240" s="17">
        <v>150</v>
      </c>
      <c r="AY1240" s="63" t="s">
        <v>410</v>
      </c>
      <c r="AZ1240" s="63" t="s">
        <v>411</v>
      </c>
      <c r="BA1240" s="64">
        <v>1</v>
      </c>
      <c r="BB1240" s="64">
        <v>2</v>
      </c>
      <c r="BC1240" s="64" t="s">
        <v>79</v>
      </c>
      <c r="BD1240" s="64" t="s">
        <v>376</v>
      </c>
      <c r="BE1240" s="64" t="s">
        <v>810</v>
      </c>
      <c r="BF1240" s="64" t="s">
        <v>1374</v>
      </c>
      <c r="BG1240" s="64" t="b">
        <v>1</v>
      </c>
    </row>
    <row r="1241" spans="41:59" ht="12.75">
      <c r="AO1241" s="5">
        <v>1232</v>
      </c>
      <c r="AP1241" s="77" t="s">
        <v>1662</v>
      </c>
      <c r="AQ1241" s="14" t="s">
        <v>79</v>
      </c>
      <c r="AR1241" s="15" t="s">
        <v>79</v>
      </c>
      <c r="AS1241" s="15" t="s">
        <v>79</v>
      </c>
      <c r="AT1241" s="16" t="s">
        <v>79</v>
      </c>
      <c r="AU1241" s="15" t="s">
        <v>79</v>
      </c>
      <c r="AV1241" s="17" t="s">
        <v>79</v>
      </c>
      <c r="AW1241" s="17">
        <v>24</v>
      </c>
      <c r="AX1241" s="17">
        <v>150</v>
      </c>
      <c r="AY1241" s="63" t="s">
        <v>410</v>
      </c>
      <c r="AZ1241" s="63" t="s">
        <v>411</v>
      </c>
      <c r="BA1241" s="64">
        <v>1</v>
      </c>
      <c r="BB1241" s="64">
        <v>2</v>
      </c>
      <c r="BC1241" s="64" t="s">
        <v>79</v>
      </c>
      <c r="BD1241" s="64" t="s">
        <v>376</v>
      </c>
      <c r="BE1241" s="64" t="s">
        <v>258</v>
      </c>
      <c r="BF1241" s="64" t="s">
        <v>1374</v>
      </c>
      <c r="BG1241" s="64" t="b">
        <v>1</v>
      </c>
    </row>
    <row r="1242" spans="41:59" ht="12.75">
      <c r="AO1242" s="5">
        <v>1233</v>
      </c>
      <c r="AP1242" s="77" t="s">
        <v>1663</v>
      </c>
      <c r="AQ1242" s="14" t="s">
        <v>79</v>
      </c>
      <c r="AR1242" s="15" t="s">
        <v>79</v>
      </c>
      <c r="AS1242" s="15" t="s">
        <v>79</v>
      </c>
      <c r="AT1242" s="16" t="s">
        <v>79</v>
      </c>
      <c r="AU1242" s="15" t="s">
        <v>79</v>
      </c>
      <c r="AV1242" s="17" t="s">
        <v>79</v>
      </c>
      <c r="AW1242" s="17">
        <v>24</v>
      </c>
      <c r="AX1242" s="17">
        <v>75</v>
      </c>
      <c r="AY1242" s="63" t="s">
        <v>410</v>
      </c>
      <c r="AZ1242" s="63" t="s">
        <v>498</v>
      </c>
      <c r="BA1242" s="64">
        <v>1</v>
      </c>
      <c r="BB1242" s="64">
        <v>2</v>
      </c>
      <c r="BC1242" s="64" t="s">
        <v>79</v>
      </c>
      <c r="BD1242" s="64" t="s">
        <v>376</v>
      </c>
      <c r="BE1242" s="64" t="s">
        <v>806</v>
      </c>
      <c r="BF1242" s="64" t="s">
        <v>1374</v>
      </c>
      <c r="BG1242" s="64" t="b">
        <v>1</v>
      </c>
    </row>
    <row r="1243" spans="41:59" ht="12.75">
      <c r="AO1243" s="5">
        <v>1234</v>
      </c>
      <c r="AP1243" s="77" t="s">
        <v>1399</v>
      </c>
      <c r="AQ1243" s="14" t="s">
        <v>79</v>
      </c>
      <c r="AR1243" s="15" t="s">
        <v>79</v>
      </c>
      <c r="AS1243" s="15" t="s">
        <v>79</v>
      </c>
      <c r="AT1243" s="16" t="s">
        <v>79</v>
      </c>
      <c r="AU1243" s="15" t="s">
        <v>79</v>
      </c>
      <c r="AV1243" s="17">
        <v>5</v>
      </c>
      <c r="AW1243" s="17">
        <v>24</v>
      </c>
      <c r="AX1243" s="17">
        <v>150</v>
      </c>
      <c r="AY1243" s="63" t="s">
        <v>410</v>
      </c>
      <c r="AZ1243" s="63" t="s">
        <v>411</v>
      </c>
      <c r="BA1243" s="64">
        <v>1</v>
      </c>
      <c r="BB1243" s="64">
        <v>2</v>
      </c>
      <c r="BC1243" s="64" t="s">
        <v>1215</v>
      </c>
      <c r="BD1243" s="64" t="s">
        <v>376</v>
      </c>
      <c r="BE1243" s="64" t="s">
        <v>258</v>
      </c>
      <c r="BF1243" s="64" t="s">
        <v>1397</v>
      </c>
      <c r="BG1243" s="64" t="b">
        <v>1</v>
      </c>
    </row>
    <row r="1244" spans="41:59" ht="12.75">
      <c r="AO1244" s="5">
        <v>1235</v>
      </c>
      <c r="AP1244" s="77" t="s">
        <v>942</v>
      </c>
      <c r="AQ1244" s="14" t="s">
        <v>79</v>
      </c>
      <c r="AR1244" s="15" t="s">
        <v>79</v>
      </c>
      <c r="AS1244" s="15" t="s">
        <v>79</v>
      </c>
      <c r="AT1244" s="16" t="s">
        <v>79</v>
      </c>
      <c r="AU1244" s="15" t="s">
        <v>79</v>
      </c>
      <c r="AV1244" s="17" t="s">
        <v>1344</v>
      </c>
      <c r="AW1244" s="17">
        <v>24</v>
      </c>
      <c r="AX1244" s="17">
        <v>150</v>
      </c>
      <c r="AY1244" s="63" t="s">
        <v>410</v>
      </c>
      <c r="AZ1244" s="63" t="s">
        <v>411</v>
      </c>
      <c r="BA1244" s="64">
        <v>2</v>
      </c>
      <c r="BB1244" s="64">
        <v>2</v>
      </c>
      <c r="BC1244" s="64" t="s">
        <v>79</v>
      </c>
      <c r="BD1244" s="64" t="s">
        <v>376</v>
      </c>
      <c r="BE1244" s="64" t="s">
        <v>942</v>
      </c>
      <c r="BF1244" s="64" t="s">
        <v>79</v>
      </c>
      <c r="BG1244" s="64" t="b">
        <v>1</v>
      </c>
    </row>
    <row r="1245" spans="41:59" ht="12.75">
      <c r="AO1245" s="5">
        <v>1236</v>
      </c>
      <c r="AP1245" s="77" t="s">
        <v>1664</v>
      </c>
      <c r="AQ1245" s="14" t="s">
        <v>79</v>
      </c>
      <c r="AR1245" s="15" t="s">
        <v>79</v>
      </c>
      <c r="AS1245" s="15" t="s">
        <v>79</v>
      </c>
      <c r="AT1245" s="16" t="s">
        <v>79</v>
      </c>
      <c r="AU1245" s="15" t="s">
        <v>79</v>
      </c>
      <c r="AV1245" s="17" t="s">
        <v>1344</v>
      </c>
      <c r="AW1245" s="17">
        <v>24</v>
      </c>
      <c r="AX1245" s="17">
        <v>150</v>
      </c>
      <c r="AY1245" s="63" t="s">
        <v>410</v>
      </c>
      <c r="AZ1245" s="63" t="s">
        <v>411</v>
      </c>
      <c r="BA1245" s="64">
        <v>2</v>
      </c>
      <c r="BB1245" s="64">
        <v>2</v>
      </c>
      <c r="BC1245" s="64" t="s">
        <v>79</v>
      </c>
      <c r="BD1245" s="64" t="s">
        <v>376</v>
      </c>
      <c r="BE1245" s="64" t="s">
        <v>942</v>
      </c>
      <c r="BF1245" s="64" t="s">
        <v>79</v>
      </c>
      <c r="BG1245" s="64" t="b">
        <v>1</v>
      </c>
    </row>
    <row r="1246" spans="41:59" ht="12.75">
      <c r="AO1246" s="5">
        <v>1237</v>
      </c>
      <c r="AP1246" s="77" t="s">
        <v>947</v>
      </c>
      <c r="AQ1246" s="14" t="s">
        <v>79</v>
      </c>
      <c r="AR1246" s="15" t="s">
        <v>79</v>
      </c>
      <c r="AS1246" s="15" t="s">
        <v>79</v>
      </c>
      <c r="AT1246" s="16" t="s">
        <v>79</v>
      </c>
      <c r="AU1246" s="15" t="s">
        <v>79</v>
      </c>
      <c r="AV1246" s="17" t="s">
        <v>79</v>
      </c>
      <c r="AW1246" s="17">
        <v>24</v>
      </c>
      <c r="AX1246" s="17">
        <v>75</v>
      </c>
      <c r="AY1246" s="63" t="s">
        <v>410</v>
      </c>
      <c r="AZ1246" s="63" t="s">
        <v>498</v>
      </c>
      <c r="BA1246" s="64">
        <v>2</v>
      </c>
      <c r="BB1246" s="64">
        <v>2</v>
      </c>
      <c r="BC1246" s="64" t="s">
        <v>79</v>
      </c>
      <c r="BD1246" s="64" t="s">
        <v>376</v>
      </c>
      <c r="BE1246" s="64" t="s">
        <v>947</v>
      </c>
      <c r="BF1246" s="64" t="s">
        <v>1374</v>
      </c>
      <c r="BG1246" s="64" t="b">
        <v>1</v>
      </c>
    </row>
    <row r="1247" spans="41:59" ht="12.75">
      <c r="AO1247" s="5">
        <v>1238</v>
      </c>
      <c r="AP1247" s="77" t="s">
        <v>949</v>
      </c>
      <c r="AQ1247" s="14" t="s">
        <v>79</v>
      </c>
      <c r="AR1247" s="15" t="s">
        <v>79</v>
      </c>
      <c r="AS1247" s="15" t="s">
        <v>79</v>
      </c>
      <c r="AT1247" s="16" t="s">
        <v>79</v>
      </c>
      <c r="AU1247" s="15" t="s">
        <v>79</v>
      </c>
      <c r="AV1247" s="17" t="s">
        <v>1344</v>
      </c>
      <c r="AW1247" s="17">
        <v>24</v>
      </c>
      <c r="AX1247" s="17">
        <v>150</v>
      </c>
      <c r="AY1247" s="63" t="s">
        <v>410</v>
      </c>
      <c r="AZ1247" s="63" t="s">
        <v>411</v>
      </c>
      <c r="BA1247" s="64">
        <v>2</v>
      </c>
      <c r="BB1247" s="64">
        <v>2</v>
      </c>
      <c r="BC1247" s="64" t="s">
        <v>79</v>
      </c>
      <c r="BD1247" s="64" t="s">
        <v>376</v>
      </c>
      <c r="BE1247" s="64" t="s">
        <v>949</v>
      </c>
      <c r="BF1247" s="64" t="s">
        <v>1374</v>
      </c>
      <c r="BG1247" s="64" t="b">
        <v>1</v>
      </c>
    </row>
    <row r="1248" spans="41:59" ht="12.75">
      <c r="AO1248" s="5">
        <v>1239</v>
      </c>
      <c r="AP1248" s="77" t="s">
        <v>952</v>
      </c>
      <c r="AQ1248" s="14" t="s">
        <v>79</v>
      </c>
      <c r="AR1248" s="15" t="s">
        <v>79</v>
      </c>
      <c r="AS1248" s="15" t="s">
        <v>79</v>
      </c>
      <c r="AT1248" s="16" t="s">
        <v>79</v>
      </c>
      <c r="AU1248" s="15" t="s">
        <v>79</v>
      </c>
      <c r="AV1248" s="17" t="s">
        <v>1400</v>
      </c>
      <c r="AW1248" s="17">
        <v>24</v>
      </c>
      <c r="AX1248" s="17">
        <v>150</v>
      </c>
      <c r="AY1248" s="63" t="s">
        <v>410</v>
      </c>
      <c r="AZ1248" s="63" t="s">
        <v>411</v>
      </c>
      <c r="BA1248" s="64">
        <v>2</v>
      </c>
      <c r="BB1248" s="64">
        <v>2</v>
      </c>
      <c r="BC1248" s="64" t="s">
        <v>79</v>
      </c>
      <c r="BD1248" s="64" t="s">
        <v>376</v>
      </c>
      <c r="BE1248" s="64" t="s">
        <v>952</v>
      </c>
      <c r="BF1248" s="64" t="s">
        <v>79</v>
      </c>
      <c r="BG1248" s="64" t="b">
        <v>1</v>
      </c>
    </row>
    <row r="1249" spans="41:59" ht="12.75">
      <c r="AO1249" s="5">
        <v>1240</v>
      </c>
      <c r="AP1249" s="77" t="s">
        <v>1665</v>
      </c>
      <c r="AQ1249" s="14" t="s">
        <v>79</v>
      </c>
      <c r="AR1249" s="15" t="s">
        <v>79</v>
      </c>
      <c r="AS1249" s="15" t="s">
        <v>79</v>
      </c>
      <c r="AT1249" s="16" t="s">
        <v>79</v>
      </c>
      <c r="AU1249" s="15" t="s">
        <v>79</v>
      </c>
      <c r="AV1249" s="17" t="s">
        <v>79</v>
      </c>
      <c r="AW1249" s="17">
        <v>24</v>
      </c>
      <c r="AX1249" s="17">
        <v>75</v>
      </c>
      <c r="AY1249" s="63" t="s">
        <v>410</v>
      </c>
      <c r="AZ1249" s="63" t="s">
        <v>498</v>
      </c>
      <c r="BA1249" s="64">
        <v>2</v>
      </c>
      <c r="BB1249" s="64">
        <v>2</v>
      </c>
      <c r="BC1249" s="64" t="s">
        <v>79</v>
      </c>
      <c r="BD1249" s="64" t="s">
        <v>376</v>
      </c>
      <c r="BE1249" s="64" t="s">
        <v>947</v>
      </c>
      <c r="BF1249" s="64" t="s">
        <v>1374</v>
      </c>
      <c r="BG1249" s="64" t="b">
        <v>1</v>
      </c>
    </row>
    <row r="1250" spans="41:59" ht="12.75">
      <c r="AO1250" s="5">
        <v>1241</v>
      </c>
      <c r="AP1250" s="77" t="s">
        <v>1666</v>
      </c>
      <c r="AQ1250" s="14" t="s">
        <v>79</v>
      </c>
      <c r="AR1250" s="15" t="s">
        <v>79</v>
      </c>
      <c r="AS1250" s="15" t="s">
        <v>79</v>
      </c>
      <c r="AT1250" s="16" t="s">
        <v>79</v>
      </c>
      <c r="AU1250" s="15" t="s">
        <v>79</v>
      </c>
      <c r="AV1250" s="17" t="s">
        <v>1344</v>
      </c>
      <c r="AW1250" s="17">
        <v>24</v>
      </c>
      <c r="AX1250" s="17">
        <v>150</v>
      </c>
      <c r="AY1250" s="63" t="s">
        <v>410</v>
      </c>
      <c r="AZ1250" s="63" t="s">
        <v>411</v>
      </c>
      <c r="BA1250" s="64">
        <v>2</v>
      </c>
      <c r="BB1250" s="64">
        <v>2</v>
      </c>
      <c r="BC1250" s="64" t="s">
        <v>79</v>
      </c>
      <c r="BD1250" s="64" t="s">
        <v>376</v>
      </c>
      <c r="BE1250" s="64" t="s">
        <v>949</v>
      </c>
      <c r="BF1250" s="64" t="s">
        <v>1374</v>
      </c>
      <c r="BG1250" s="64" t="b">
        <v>1</v>
      </c>
    </row>
    <row r="1251" spans="41:59" ht="12.75">
      <c r="AO1251" s="5">
        <v>1242</v>
      </c>
      <c r="AP1251" s="77" t="s">
        <v>1667</v>
      </c>
      <c r="AQ1251" s="14" t="s">
        <v>79</v>
      </c>
      <c r="AR1251" s="15" t="s">
        <v>79</v>
      </c>
      <c r="AS1251" s="15" t="s">
        <v>79</v>
      </c>
      <c r="AT1251" s="16" t="s">
        <v>79</v>
      </c>
      <c r="AU1251" s="15" t="s">
        <v>79</v>
      </c>
      <c r="AV1251" s="17" t="s">
        <v>1344</v>
      </c>
      <c r="AW1251" s="17">
        <v>24</v>
      </c>
      <c r="AX1251" s="17">
        <v>150</v>
      </c>
      <c r="AY1251" s="63" t="s">
        <v>410</v>
      </c>
      <c r="AZ1251" s="63" t="s">
        <v>411</v>
      </c>
      <c r="BA1251" s="64">
        <v>2</v>
      </c>
      <c r="BB1251" s="64">
        <v>2</v>
      </c>
      <c r="BC1251" s="64" t="s">
        <v>79</v>
      </c>
      <c r="BD1251" s="64" t="s">
        <v>376</v>
      </c>
      <c r="BE1251" s="64" t="s">
        <v>942</v>
      </c>
      <c r="BF1251" s="64" t="s">
        <v>79</v>
      </c>
      <c r="BG1251" s="64" t="b">
        <v>1</v>
      </c>
    </row>
    <row r="1252" spans="41:59" ht="12.75">
      <c r="AO1252" s="5">
        <v>1243</v>
      </c>
      <c r="AP1252" s="77" t="s">
        <v>961</v>
      </c>
      <c r="AQ1252" s="14" t="s">
        <v>79</v>
      </c>
      <c r="AR1252" s="15" t="s">
        <v>79</v>
      </c>
      <c r="AS1252" s="15" t="s">
        <v>79</v>
      </c>
      <c r="AT1252" s="16" t="s">
        <v>79</v>
      </c>
      <c r="AU1252" s="15" t="s">
        <v>79</v>
      </c>
      <c r="AV1252" s="17" t="s">
        <v>1401</v>
      </c>
      <c r="AW1252" s="17">
        <v>24</v>
      </c>
      <c r="AX1252" s="17">
        <v>150</v>
      </c>
      <c r="AY1252" s="63" t="s">
        <v>410</v>
      </c>
      <c r="AZ1252" s="63" t="s">
        <v>411</v>
      </c>
      <c r="BA1252" s="64">
        <v>2</v>
      </c>
      <c r="BB1252" s="64">
        <v>2</v>
      </c>
      <c r="BC1252" s="64" t="s">
        <v>1215</v>
      </c>
      <c r="BD1252" s="64" t="s">
        <v>376</v>
      </c>
      <c r="BE1252" s="64" t="s">
        <v>942</v>
      </c>
      <c r="BF1252" s="64" t="s">
        <v>1397</v>
      </c>
      <c r="BG1252" s="64" t="b">
        <v>1</v>
      </c>
    </row>
    <row r="1253" spans="41:59" ht="12.75">
      <c r="AO1253" s="5">
        <v>1244</v>
      </c>
      <c r="AP1253" s="77" t="s">
        <v>964</v>
      </c>
      <c r="AQ1253" s="14" t="s">
        <v>79</v>
      </c>
      <c r="AR1253" s="15" t="s">
        <v>79</v>
      </c>
      <c r="AS1253" s="15" t="s">
        <v>79</v>
      </c>
      <c r="AT1253" s="16" t="s">
        <v>79</v>
      </c>
      <c r="AU1253" s="15" t="s">
        <v>79</v>
      </c>
      <c r="AV1253" s="17" t="s">
        <v>1401</v>
      </c>
      <c r="AW1253" s="17">
        <v>24</v>
      </c>
      <c r="AX1253" s="17">
        <v>75</v>
      </c>
      <c r="AY1253" s="63" t="s">
        <v>410</v>
      </c>
      <c r="AZ1253" s="63" t="s">
        <v>498</v>
      </c>
      <c r="BA1253" s="64">
        <v>2</v>
      </c>
      <c r="BB1253" s="64">
        <v>2</v>
      </c>
      <c r="BC1253" s="64" t="s">
        <v>1215</v>
      </c>
      <c r="BD1253" s="64" t="s">
        <v>376</v>
      </c>
      <c r="BE1253" s="64" t="s">
        <v>947</v>
      </c>
      <c r="BF1253" s="64" t="s">
        <v>1397</v>
      </c>
      <c r="BG1253" s="64" t="b">
        <v>1</v>
      </c>
    </row>
    <row r="1254" spans="41:59" ht="12.75">
      <c r="AO1254" s="5">
        <v>1245</v>
      </c>
      <c r="AP1254" s="77" t="s">
        <v>1668</v>
      </c>
      <c r="AQ1254" s="14" t="s">
        <v>79</v>
      </c>
      <c r="AR1254" s="15" t="s">
        <v>79</v>
      </c>
      <c r="AS1254" s="15" t="s">
        <v>79</v>
      </c>
      <c r="AT1254" s="16" t="s">
        <v>79</v>
      </c>
      <c r="AU1254" s="15" t="s">
        <v>79</v>
      </c>
      <c r="AV1254" s="17" t="s">
        <v>79</v>
      </c>
      <c r="AW1254" s="17">
        <v>24</v>
      </c>
      <c r="AX1254" s="17">
        <v>300</v>
      </c>
      <c r="AY1254" s="63" t="s">
        <v>410</v>
      </c>
      <c r="AZ1254" s="63" t="s">
        <v>792</v>
      </c>
      <c r="BA1254" s="64" t="s">
        <v>79</v>
      </c>
      <c r="BB1254" s="64">
        <v>1</v>
      </c>
      <c r="BC1254" s="64" t="s">
        <v>79</v>
      </c>
      <c r="BD1254" s="64" t="s">
        <v>376</v>
      </c>
      <c r="BE1254" s="64" t="s">
        <v>790</v>
      </c>
      <c r="BF1254" s="64" t="s">
        <v>79</v>
      </c>
      <c r="BG1254" s="64" t="b">
        <v>1</v>
      </c>
    </row>
    <row r="1255" spans="41:59" ht="12.75">
      <c r="AO1255" s="5">
        <v>1246</v>
      </c>
      <c r="AP1255" s="77" t="s">
        <v>790</v>
      </c>
      <c r="AQ1255" s="14" t="s">
        <v>79</v>
      </c>
      <c r="AR1255" s="15" t="s">
        <v>79</v>
      </c>
      <c r="AS1255" s="15" t="s">
        <v>79</v>
      </c>
      <c r="AT1255" s="16" t="s">
        <v>79</v>
      </c>
      <c r="AU1255" s="15" t="s">
        <v>79</v>
      </c>
      <c r="AV1255" s="17" t="s">
        <v>79</v>
      </c>
      <c r="AW1255" s="17">
        <v>24</v>
      </c>
      <c r="AX1255" s="17">
        <v>300</v>
      </c>
      <c r="AY1255" s="63" t="s">
        <v>410</v>
      </c>
      <c r="AZ1255" s="63" t="s">
        <v>792</v>
      </c>
      <c r="BA1255" s="64" t="s">
        <v>79</v>
      </c>
      <c r="BB1255" s="64">
        <v>2</v>
      </c>
      <c r="BC1255" s="64" t="s">
        <v>79</v>
      </c>
      <c r="BD1255" s="64" t="s">
        <v>376</v>
      </c>
      <c r="BE1255" s="64" t="s">
        <v>790</v>
      </c>
      <c r="BF1255" s="64" t="s">
        <v>79</v>
      </c>
      <c r="BG1255" s="64" t="b">
        <v>1</v>
      </c>
    </row>
    <row r="1256" spans="41:59" ht="12.75">
      <c r="AO1256" s="5">
        <v>1247</v>
      </c>
      <c r="AP1256" s="77" t="s">
        <v>1131</v>
      </c>
      <c r="AQ1256" s="14" t="s">
        <v>239</v>
      </c>
      <c r="AR1256" s="15" t="s">
        <v>79</v>
      </c>
      <c r="AS1256" s="15" t="s">
        <v>79</v>
      </c>
      <c r="AT1256" s="16" t="s">
        <v>79</v>
      </c>
      <c r="AU1256" s="15" t="s">
        <v>172</v>
      </c>
      <c r="AV1256" s="17" t="s">
        <v>79</v>
      </c>
      <c r="AW1256" s="17">
        <v>24</v>
      </c>
      <c r="AX1256" s="17">
        <v>150</v>
      </c>
      <c r="AY1256" s="63" t="s">
        <v>410</v>
      </c>
      <c r="AZ1256" s="63" t="s">
        <v>411</v>
      </c>
      <c r="BA1256" s="64" t="s">
        <v>79</v>
      </c>
      <c r="BB1256" s="64" t="s">
        <v>79</v>
      </c>
      <c r="BC1256" s="64" t="s">
        <v>79</v>
      </c>
      <c r="BD1256" s="64" t="s">
        <v>376</v>
      </c>
      <c r="BE1256" s="64" t="s">
        <v>239</v>
      </c>
      <c r="BF1256" s="64" t="s">
        <v>79</v>
      </c>
      <c r="BG1256" s="64" t="b">
        <v>0</v>
      </c>
    </row>
    <row r="1257" spans="41:59" ht="12.75">
      <c r="AO1257" s="5">
        <v>1248</v>
      </c>
      <c r="AP1257" s="77" t="s">
        <v>1132</v>
      </c>
      <c r="AQ1257" s="14" t="s">
        <v>239</v>
      </c>
      <c r="AR1257" s="15" t="s">
        <v>79</v>
      </c>
      <c r="AS1257" s="15" t="s">
        <v>79</v>
      </c>
      <c r="AT1257" s="16" t="s">
        <v>79</v>
      </c>
      <c r="AU1257" s="15" t="s">
        <v>172</v>
      </c>
      <c r="AV1257" s="17" t="s">
        <v>79</v>
      </c>
      <c r="AW1257" s="17">
        <v>24</v>
      </c>
      <c r="AX1257" s="17">
        <v>150</v>
      </c>
      <c r="AY1257" s="63" t="s">
        <v>410</v>
      </c>
      <c r="AZ1257" s="63" t="s">
        <v>411</v>
      </c>
      <c r="BA1257" s="64" t="s">
        <v>79</v>
      </c>
      <c r="BB1257" s="64" t="s">
        <v>79</v>
      </c>
      <c r="BC1257" s="64" t="s">
        <v>79</v>
      </c>
      <c r="BD1257" s="64" t="s">
        <v>376</v>
      </c>
      <c r="BE1257" s="64" t="s">
        <v>239</v>
      </c>
      <c r="BF1257" s="64" t="s">
        <v>79</v>
      </c>
      <c r="BG1257" s="64" t="b">
        <v>0</v>
      </c>
    </row>
    <row r="1258" spans="41:59" ht="12.75">
      <c r="AO1258" s="5">
        <v>1249</v>
      </c>
      <c r="AP1258" s="77" t="s">
        <v>1133</v>
      </c>
      <c r="AQ1258" s="14" t="s">
        <v>239</v>
      </c>
      <c r="AR1258" s="15" t="s">
        <v>79</v>
      </c>
      <c r="AS1258" s="15" t="s">
        <v>79</v>
      </c>
      <c r="AT1258" s="16" t="s">
        <v>79</v>
      </c>
      <c r="AU1258" s="15" t="s">
        <v>172</v>
      </c>
      <c r="AV1258" s="17" t="s">
        <v>79</v>
      </c>
      <c r="AW1258" s="17">
        <v>24</v>
      </c>
      <c r="AX1258" s="17">
        <v>150</v>
      </c>
      <c r="AY1258" s="63" t="s">
        <v>410</v>
      </c>
      <c r="AZ1258" s="63" t="s">
        <v>411</v>
      </c>
      <c r="BA1258" s="64" t="s">
        <v>79</v>
      </c>
      <c r="BB1258" s="64" t="s">
        <v>79</v>
      </c>
      <c r="BC1258" s="64" t="s">
        <v>79</v>
      </c>
      <c r="BD1258" s="64" t="s">
        <v>376</v>
      </c>
      <c r="BE1258" s="64" t="s">
        <v>239</v>
      </c>
      <c r="BF1258" s="64" t="s">
        <v>79</v>
      </c>
      <c r="BG1258" s="64" t="b">
        <v>0</v>
      </c>
    </row>
    <row r="1259" spans="41:59" ht="12.75">
      <c r="AO1259" s="5">
        <v>1250</v>
      </c>
      <c r="AP1259" s="77" t="s">
        <v>1134</v>
      </c>
      <c r="AQ1259" s="14" t="s">
        <v>239</v>
      </c>
      <c r="AR1259" s="15" t="s">
        <v>79</v>
      </c>
      <c r="AS1259" s="15" t="s">
        <v>79</v>
      </c>
      <c r="AT1259" s="16" t="s">
        <v>79</v>
      </c>
      <c r="AU1259" s="15" t="s">
        <v>172</v>
      </c>
      <c r="AV1259" s="17" t="s">
        <v>79</v>
      </c>
      <c r="AW1259" s="17">
        <v>24</v>
      </c>
      <c r="AX1259" s="17">
        <v>150</v>
      </c>
      <c r="AY1259" s="63" t="s">
        <v>410</v>
      </c>
      <c r="AZ1259" s="63" t="s">
        <v>411</v>
      </c>
      <c r="BA1259" s="64" t="s">
        <v>79</v>
      </c>
      <c r="BB1259" s="64" t="s">
        <v>79</v>
      </c>
      <c r="BC1259" s="64" t="s">
        <v>79</v>
      </c>
      <c r="BD1259" s="64" t="s">
        <v>376</v>
      </c>
      <c r="BE1259" s="64" t="s">
        <v>239</v>
      </c>
      <c r="BF1259" s="64" t="s">
        <v>79</v>
      </c>
      <c r="BG1259" s="64" t="b">
        <v>0</v>
      </c>
    </row>
    <row r="1260" spans="41:59" ht="12.75">
      <c r="AO1260" s="5">
        <v>1251</v>
      </c>
      <c r="AP1260" s="77" t="s">
        <v>1135</v>
      </c>
      <c r="AQ1260" s="14" t="s">
        <v>239</v>
      </c>
      <c r="AR1260" s="15" t="s">
        <v>79</v>
      </c>
      <c r="AS1260" s="15" t="s">
        <v>132</v>
      </c>
      <c r="AT1260" s="16" t="s">
        <v>79</v>
      </c>
      <c r="AU1260" s="15" t="s">
        <v>90</v>
      </c>
      <c r="AV1260" s="17" t="s">
        <v>79</v>
      </c>
      <c r="AW1260" s="17">
        <v>24</v>
      </c>
      <c r="AX1260" s="17">
        <v>150</v>
      </c>
      <c r="AY1260" s="63">
        <v>160</v>
      </c>
      <c r="AZ1260" s="63">
        <v>60</v>
      </c>
      <c r="BA1260" s="64">
        <v>2</v>
      </c>
      <c r="BB1260" s="64" t="s">
        <v>79</v>
      </c>
      <c r="BC1260" s="64" t="s">
        <v>79</v>
      </c>
      <c r="BD1260" s="64" t="s">
        <v>376</v>
      </c>
      <c r="BE1260" s="64" t="s">
        <v>252</v>
      </c>
      <c r="BF1260" s="64" t="s">
        <v>79</v>
      </c>
      <c r="BG1260" s="64" t="b">
        <v>0</v>
      </c>
    </row>
    <row r="1261" spans="41:59" ht="12.75">
      <c r="AO1261" s="5">
        <v>1252</v>
      </c>
      <c r="AP1261" s="77" t="s">
        <v>1136</v>
      </c>
      <c r="AQ1261" s="14" t="s">
        <v>239</v>
      </c>
      <c r="AR1261" s="15" t="s">
        <v>79</v>
      </c>
      <c r="AS1261" s="15" t="s">
        <v>132</v>
      </c>
      <c r="AT1261" s="16" t="s">
        <v>79</v>
      </c>
      <c r="AU1261" s="15" t="s">
        <v>147</v>
      </c>
      <c r="AV1261" s="17" t="s">
        <v>79</v>
      </c>
      <c r="AW1261" s="17">
        <v>24</v>
      </c>
      <c r="AX1261" s="17">
        <v>150</v>
      </c>
      <c r="AY1261" s="63">
        <v>90</v>
      </c>
      <c r="AZ1261" s="63">
        <v>30</v>
      </c>
      <c r="BA1261" s="64">
        <v>2</v>
      </c>
      <c r="BB1261" s="64" t="s">
        <v>79</v>
      </c>
      <c r="BC1261" s="64" t="s">
        <v>79</v>
      </c>
      <c r="BD1261" s="64" t="s">
        <v>376</v>
      </c>
      <c r="BE1261" s="64" t="s">
        <v>1137</v>
      </c>
      <c r="BF1261" s="64" t="s">
        <v>79</v>
      </c>
      <c r="BG1261" s="64" t="b">
        <v>0</v>
      </c>
    </row>
    <row r="1262" spans="41:59" ht="12.75">
      <c r="AO1262" s="5">
        <v>1253</v>
      </c>
      <c r="AP1262" s="77" t="s">
        <v>1138</v>
      </c>
      <c r="AQ1262" s="14" t="s">
        <v>239</v>
      </c>
      <c r="AR1262" s="15" t="s">
        <v>79</v>
      </c>
      <c r="AS1262" s="15" t="s">
        <v>132</v>
      </c>
      <c r="AT1262" s="16" t="s">
        <v>79</v>
      </c>
      <c r="AU1262" s="15" t="s">
        <v>147</v>
      </c>
      <c r="AV1262" s="17" t="s">
        <v>79</v>
      </c>
      <c r="AW1262" s="17">
        <v>24</v>
      </c>
      <c r="AX1262" s="17">
        <v>150</v>
      </c>
      <c r="AY1262" s="63">
        <v>90</v>
      </c>
      <c r="AZ1262" s="63">
        <v>30</v>
      </c>
      <c r="BA1262" s="64">
        <v>2</v>
      </c>
      <c r="BB1262" s="64" t="s">
        <v>79</v>
      </c>
      <c r="BC1262" s="64" t="s">
        <v>79</v>
      </c>
      <c r="BD1262" s="64" t="s">
        <v>376</v>
      </c>
      <c r="BE1262" s="64" t="s">
        <v>1137</v>
      </c>
      <c r="BF1262" s="64" t="s">
        <v>79</v>
      </c>
      <c r="BG1262" s="64" t="b">
        <v>0</v>
      </c>
    </row>
    <row r="1263" spans="41:59" ht="12.75">
      <c r="AO1263" s="5">
        <v>1254</v>
      </c>
      <c r="AP1263" s="77" t="s">
        <v>1139</v>
      </c>
      <c r="AQ1263" s="14" t="s">
        <v>239</v>
      </c>
      <c r="AR1263" s="15" t="s">
        <v>79</v>
      </c>
      <c r="AS1263" s="15" t="s">
        <v>132</v>
      </c>
      <c r="AT1263" s="16" t="s">
        <v>79</v>
      </c>
      <c r="AU1263" s="15" t="s">
        <v>147</v>
      </c>
      <c r="AV1263" s="17" t="s">
        <v>79</v>
      </c>
      <c r="AW1263" s="17">
        <v>24</v>
      </c>
      <c r="AX1263" s="17">
        <v>150</v>
      </c>
      <c r="AY1263" s="63">
        <v>90</v>
      </c>
      <c r="AZ1263" s="63">
        <v>30</v>
      </c>
      <c r="BA1263" s="64">
        <v>2</v>
      </c>
      <c r="BB1263" s="64" t="s">
        <v>79</v>
      </c>
      <c r="BC1263" s="64" t="s">
        <v>79</v>
      </c>
      <c r="BD1263" s="64" t="s">
        <v>376</v>
      </c>
      <c r="BE1263" s="64" t="s">
        <v>1137</v>
      </c>
      <c r="BF1263" s="64" t="s">
        <v>79</v>
      </c>
      <c r="BG1263" s="64" t="b">
        <v>0</v>
      </c>
    </row>
    <row r="1264" spans="41:59" ht="12.75">
      <c r="AO1264" s="5">
        <v>1255</v>
      </c>
      <c r="AP1264" s="77" t="s">
        <v>1140</v>
      </c>
      <c r="AQ1264" s="14" t="s">
        <v>239</v>
      </c>
      <c r="AR1264" s="15" t="s">
        <v>79</v>
      </c>
      <c r="AS1264" s="15" t="s">
        <v>132</v>
      </c>
      <c r="AT1264" s="16" t="s">
        <v>79</v>
      </c>
      <c r="AU1264" s="15" t="s">
        <v>147</v>
      </c>
      <c r="AV1264" s="17" t="s">
        <v>79</v>
      </c>
      <c r="AW1264" s="17">
        <v>24</v>
      </c>
      <c r="AX1264" s="17">
        <v>150</v>
      </c>
      <c r="AY1264" s="63">
        <v>90</v>
      </c>
      <c r="AZ1264" s="63">
        <v>30</v>
      </c>
      <c r="BA1264" s="64">
        <v>2</v>
      </c>
      <c r="BB1264" s="64" t="s">
        <v>79</v>
      </c>
      <c r="BC1264" s="64" t="s">
        <v>79</v>
      </c>
      <c r="BD1264" s="64" t="s">
        <v>376</v>
      </c>
      <c r="BE1264" s="64" t="s">
        <v>1137</v>
      </c>
      <c r="BF1264" s="64" t="s">
        <v>79</v>
      </c>
      <c r="BG1264" s="64" t="b">
        <v>0</v>
      </c>
    </row>
    <row r="1265" spans="41:59" ht="12.75">
      <c r="AO1265" s="5">
        <v>1256</v>
      </c>
      <c r="AP1265" s="77" t="s">
        <v>1141</v>
      </c>
      <c r="AQ1265" s="14" t="s">
        <v>215</v>
      </c>
      <c r="AR1265" s="15" t="s">
        <v>109</v>
      </c>
      <c r="AS1265" s="15" t="s">
        <v>132</v>
      </c>
      <c r="AT1265" s="16" t="s">
        <v>79</v>
      </c>
      <c r="AU1265" s="15" t="s">
        <v>90</v>
      </c>
      <c r="AV1265" s="17" t="s">
        <v>79</v>
      </c>
      <c r="AW1265" s="17">
        <v>120</v>
      </c>
      <c r="AX1265" s="17">
        <v>75</v>
      </c>
      <c r="AY1265" s="63">
        <v>160</v>
      </c>
      <c r="AZ1265" s="63">
        <v>30</v>
      </c>
      <c r="BA1265" s="64">
        <v>2</v>
      </c>
      <c r="BB1265" s="64" t="s">
        <v>79</v>
      </c>
      <c r="BC1265" s="64" t="s">
        <v>79</v>
      </c>
      <c r="BD1265" s="64" t="s">
        <v>376</v>
      </c>
      <c r="BE1265" s="64" t="s">
        <v>241</v>
      </c>
      <c r="BF1265" s="64" t="s">
        <v>79</v>
      </c>
      <c r="BG1265" s="64" t="b">
        <v>0</v>
      </c>
    </row>
    <row r="1266" spans="41:59" ht="12.75">
      <c r="AO1266" s="5">
        <v>1257</v>
      </c>
      <c r="AP1266" s="77" t="s">
        <v>1142</v>
      </c>
      <c r="AQ1266" s="14" t="s">
        <v>239</v>
      </c>
      <c r="AR1266" s="15" t="s">
        <v>79</v>
      </c>
      <c r="AS1266" s="15" t="s">
        <v>132</v>
      </c>
      <c r="AT1266" s="16" t="s">
        <v>79</v>
      </c>
      <c r="AU1266" s="15" t="s">
        <v>90</v>
      </c>
      <c r="AV1266" s="17" t="s">
        <v>79</v>
      </c>
      <c r="AW1266" s="17">
        <v>24</v>
      </c>
      <c r="AX1266" s="17">
        <v>150</v>
      </c>
      <c r="AY1266" s="63">
        <v>160</v>
      </c>
      <c r="AZ1266" s="63">
        <v>60</v>
      </c>
      <c r="BA1266" s="64">
        <v>2</v>
      </c>
      <c r="BB1266" s="64" t="s">
        <v>79</v>
      </c>
      <c r="BC1266" s="64" t="s">
        <v>79</v>
      </c>
      <c r="BD1266" s="64" t="s">
        <v>376</v>
      </c>
      <c r="BE1266" s="64" t="s">
        <v>252</v>
      </c>
      <c r="BF1266" s="64" t="s">
        <v>79</v>
      </c>
      <c r="BG1266" s="64" t="b">
        <v>0</v>
      </c>
    </row>
    <row r="1267" spans="41:59" ht="12.75">
      <c r="AO1267" s="5">
        <v>1258</v>
      </c>
      <c r="AP1267" s="77" t="s">
        <v>1143</v>
      </c>
      <c r="AQ1267" s="14" t="s">
        <v>215</v>
      </c>
      <c r="AR1267" s="15" t="s">
        <v>79</v>
      </c>
      <c r="AS1267" s="15" t="s">
        <v>132</v>
      </c>
      <c r="AT1267" s="16" t="s">
        <v>79</v>
      </c>
      <c r="AU1267" s="15" t="s">
        <v>147</v>
      </c>
      <c r="AV1267" s="17" t="s">
        <v>79</v>
      </c>
      <c r="AW1267" s="17">
        <v>24</v>
      </c>
      <c r="AX1267" s="17">
        <v>150</v>
      </c>
      <c r="AY1267" s="63">
        <v>90</v>
      </c>
      <c r="AZ1267" s="63">
        <v>30</v>
      </c>
      <c r="BA1267" s="64">
        <v>2</v>
      </c>
      <c r="BB1267" s="64" t="s">
        <v>79</v>
      </c>
      <c r="BC1267" s="64" t="s">
        <v>79</v>
      </c>
      <c r="BD1267" s="64" t="s">
        <v>376</v>
      </c>
      <c r="BE1267" s="64" t="s">
        <v>94</v>
      </c>
      <c r="BF1267" s="64" t="s">
        <v>905</v>
      </c>
      <c r="BG1267" s="64" t="b">
        <v>0</v>
      </c>
    </row>
    <row r="1268" spans="41:59" ht="12.75">
      <c r="AO1268" s="5">
        <v>1259</v>
      </c>
      <c r="AP1268" s="77" t="s">
        <v>1144</v>
      </c>
      <c r="AQ1268" s="14" t="s">
        <v>215</v>
      </c>
      <c r="AR1268" s="15" t="s">
        <v>79</v>
      </c>
      <c r="AS1268" s="15" t="s">
        <v>93</v>
      </c>
      <c r="AT1268" s="16" t="s">
        <v>79</v>
      </c>
      <c r="AU1268" s="15" t="s">
        <v>90</v>
      </c>
      <c r="AV1268" s="17" t="s">
        <v>79</v>
      </c>
      <c r="AW1268" s="17">
        <v>24</v>
      </c>
      <c r="AX1268" s="17">
        <v>75</v>
      </c>
      <c r="AY1268" s="63">
        <v>160</v>
      </c>
      <c r="AZ1268" s="63">
        <v>30</v>
      </c>
      <c r="BA1268" s="64">
        <v>1</v>
      </c>
      <c r="BB1268" s="64" t="s">
        <v>79</v>
      </c>
      <c r="BC1268" s="64" t="s">
        <v>79</v>
      </c>
      <c r="BD1268" s="64" t="s">
        <v>376</v>
      </c>
      <c r="BE1268" s="64" t="s">
        <v>241</v>
      </c>
      <c r="BF1268" s="64" t="s">
        <v>79</v>
      </c>
      <c r="BG1268" s="64" t="b">
        <v>0</v>
      </c>
    </row>
    <row r="1269" spans="41:59" ht="12.75">
      <c r="AO1269" s="5">
        <v>1260</v>
      </c>
      <c r="AP1269" s="77" t="s">
        <v>1145</v>
      </c>
      <c r="AQ1269" s="14" t="s">
        <v>239</v>
      </c>
      <c r="AR1269" s="15" t="s">
        <v>79</v>
      </c>
      <c r="AS1269" s="15" t="s">
        <v>93</v>
      </c>
      <c r="AT1269" s="16" t="s">
        <v>79</v>
      </c>
      <c r="AU1269" s="15" t="s">
        <v>147</v>
      </c>
      <c r="AV1269" s="17" t="s">
        <v>79</v>
      </c>
      <c r="AW1269" s="17">
        <v>24</v>
      </c>
      <c r="AX1269" s="17">
        <v>150</v>
      </c>
      <c r="AY1269" s="63">
        <v>90</v>
      </c>
      <c r="AZ1269" s="63">
        <v>30</v>
      </c>
      <c r="BA1269" s="64">
        <v>1</v>
      </c>
      <c r="BB1269" s="64" t="s">
        <v>79</v>
      </c>
      <c r="BC1269" s="64" t="s">
        <v>79</v>
      </c>
      <c r="BD1269" s="64" t="s">
        <v>376</v>
      </c>
      <c r="BE1269" s="64" t="s">
        <v>252</v>
      </c>
      <c r="BF1269" s="64" t="s">
        <v>79</v>
      </c>
      <c r="BG1269" s="64" t="b">
        <v>0</v>
      </c>
    </row>
    <row r="1270" spans="41:59" ht="12.75">
      <c r="AO1270" s="5">
        <v>1261</v>
      </c>
      <c r="AP1270" s="77" t="s">
        <v>1146</v>
      </c>
      <c r="AQ1270" s="14" t="s">
        <v>239</v>
      </c>
      <c r="AR1270" s="15" t="s">
        <v>79</v>
      </c>
      <c r="AS1270" s="15" t="s">
        <v>93</v>
      </c>
      <c r="AT1270" s="16" t="s">
        <v>79</v>
      </c>
      <c r="AU1270" s="15" t="s">
        <v>147</v>
      </c>
      <c r="AV1270" s="17" t="s">
        <v>79</v>
      </c>
      <c r="AW1270" s="17">
        <v>24</v>
      </c>
      <c r="AX1270" s="17">
        <v>150</v>
      </c>
      <c r="AY1270" s="63">
        <v>90</v>
      </c>
      <c r="AZ1270" s="63">
        <v>30</v>
      </c>
      <c r="BA1270" s="64">
        <v>1</v>
      </c>
      <c r="BB1270" s="64" t="s">
        <v>79</v>
      </c>
      <c r="BC1270" s="64" t="s">
        <v>79</v>
      </c>
      <c r="BD1270" s="64" t="s">
        <v>376</v>
      </c>
      <c r="BE1270" s="64" t="s">
        <v>252</v>
      </c>
      <c r="BF1270" s="64" t="s">
        <v>79</v>
      </c>
      <c r="BG1270" s="64" t="b">
        <v>0</v>
      </c>
    </row>
    <row r="1271" spans="41:59" ht="12.75">
      <c r="AO1271" s="5">
        <v>1262</v>
      </c>
      <c r="AP1271" s="77" t="s">
        <v>1147</v>
      </c>
      <c r="AQ1271" s="14" t="s">
        <v>239</v>
      </c>
      <c r="AR1271" s="15" t="s">
        <v>79</v>
      </c>
      <c r="AS1271" s="15" t="s">
        <v>93</v>
      </c>
      <c r="AT1271" s="16" t="s">
        <v>79</v>
      </c>
      <c r="AU1271" s="15" t="s">
        <v>90</v>
      </c>
      <c r="AV1271" s="17" t="s">
        <v>79</v>
      </c>
      <c r="AW1271" s="17">
        <v>24</v>
      </c>
      <c r="AX1271" s="17">
        <v>150</v>
      </c>
      <c r="AY1271" s="63">
        <v>160</v>
      </c>
      <c r="AZ1271" s="63">
        <v>60</v>
      </c>
      <c r="BA1271" s="64">
        <v>1</v>
      </c>
      <c r="BB1271" s="64" t="s">
        <v>79</v>
      </c>
      <c r="BC1271" s="64" t="s">
        <v>79</v>
      </c>
      <c r="BD1271" s="64" t="s">
        <v>376</v>
      </c>
      <c r="BE1271" s="64" t="s">
        <v>252</v>
      </c>
      <c r="BF1271" s="64" t="s">
        <v>79</v>
      </c>
      <c r="BG1271" s="64" t="b">
        <v>0</v>
      </c>
    </row>
    <row r="1272" spans="41:59" ht="12.75">
      <c r="AO1272" s="5">
        <v>1263</v>
      </c>
      <c r="AP1272" s="77" t="s">
        <v>1148</v>
      </c>
      <c r="AQ1272" s="14" t="s">
        <v>215</v>
      </c>
      <c r="AR1272" s="15" t="s">
        <v>79</v>
      </c>
      <c r="AS1272" s="15" t="s">
        <v>93</v>
      </c>
      <c r="AT1272" s="16" t="s">
        <v>79</v>
      </c>
      <c r="AU1272" s="15" t="s">
        <v>90</v>
      </c>
      <c r="AV1272" s="17" t="s">
        <v>79</v>
      </c>
      <c r="AW1272" s="17">
        <v>24</v>
      </c>
      <c r="AX1272" s="17">
        <v>75</v>
      </c>
      <c r="AY1272" s="63">
        <v>160</v>
      </c>
      <c r="AZ1272" s="63">
        <v>30</v>
      </c>
      <c r="BA1272" s="64">
        <v>1</v>
      </c>
      <c r="BB1272" s="64" t="s">
        <v>79</v>
      </c>
      <c r="BC1272" s="64" t="s">
        <v>79</v>
      </c>
      <c r="BD1272" s="64" t="s">
        <v>376</v>
      </c>
      <c r="BE1272" s="64" t="s">
        <v>241</v>
      </c>
      <c r="BF1272" s="64" t="s">
        <v>79</v>
      </c>
      <c r="BG1272" s="64" t="b">
        <v>0</v>
      </c>
    </row>
    <row r="1273" spans="41:59" ht="12.75">
      <c r="AO1273" s="5">
        <v>1264</v>
      </c>
      <c r="AP1273" s="77" t="s">
        <v>1149</v>
      </c>
      <c r="AQ1273" s="14" t="s">
        <v>239</v>
      </c>
      <c r="AR1273" s="15" t="s">
        <v>79</v>
      </c>
      <c r="AS1273" s="15" t="s">
        <v>93</v>
      </c>
      <c r="AT1273" s="16" t="s">
        <v>79</v>
      </c>
      <c r="AU1273" s="15" t="s">
        <v>147</v>
      </c>
      <c r="AV1273" s="17" t="s">
        <v>79</v>
      </c>
      <c r="AW1273" s="17">
        <v>24</v>
      </c>
      <c r="AX1273" s="17">
        <v>150</v>
      </c>
      <c r="AY1273" s="63">
        <v>90</v>
      </c>
      <c r="AZ1273" s="63">
        <v>30</v>
      </c>
      <c r="BA1273" s="64">
        <v>1</v>
      </c>
      <c r="BB1273" s="64" t="s">
        <v>79</v>
      </c>
      <c r="BC1273" s="64" t="s">
        <v>79</v>
      </c>
      <c r="BD1273" s="64" t="s">
        <v>376</v>
      </c>
      <c r="BE1273" s="64" t="s">
        <v>252</v>
      </c>
      <c r="BF1273" s="64" t="s">
        <v>79</v>
      </c>
      <c r="BG1273" s="64" t="b">
        <v>0</v>
      </c>
    </row>
    <row r="1274" spans="41:59" ht="12.75">
      <c r="AO1274" s="5">
        <v>1265</v>
      </c>
      <c r="AP1274" s="77" t="s">
        <v>1150</v>
      </c>
      <c r="AQ1274" s="14" t="s">
        <v>215</v>
      </c>
      <c r="AR1274" s="15" t="s">
        <v>79</v>
      </c>
      <c r="AS1274" s="15" t="s">
        <v>93</v>
      </c>
      <c r="AT1274" s="16" t="s">
        <v>79</v>
      </c>
      <c r="AU1274" s="15" t="s">
        <v>147</v>
      </c>
      <c r="AV1274" s="17" t="s">
        <v>79</v>
      </c>
      <c r="AW1274" s="17">
        <v>24</v>
      </c>
      <c r="AX1274" s="17">
        <v>150</v>
      </c>
      <c r="AY1274" s="63">
        <v>90</v>
      </c>
      <c r="AZ1274" s="63">
        <v>30</v>
      </c>
      <c r="BA1274" s="64">
        <v>1</v>
      </c>
      <c r="BB1274" s="64" t="s">
        <v>79</v>
      </c>
      <c r="BC1274" s="64" t="s">
        <v>79</v>
      </c>
      <c r="BD1274" s="64" t="s">
        <v>376</v>
      </c>
      <c r="BE1274" s="64" t="s">
        <v>252</v>
      </c>
      <c r="BF1274" s="64" t="s">
        <v>79</v>
      </c>
      <c r="BG1274" s="64" t="b">
        <v>0</v>
      </c>
    </row>
    <row r="1275" spans="41:59" ht="12.75">
      <c r="AO1275" s="5">
        <v>1266</v>
      </c>
      <c r="AP1275" s="77" t="s">
        <v>1151</v>
      </c>
      <c r="AQ1275" s="14" t="s">
        <v>239</v>
      </c>
      <c r="AR1275" s="15" t="s">
        <v>79</v>
      </c>
      <c r="AS1275" s="15" t="s">
        <v>93</v>
      </c>
      <c r="AT1275" s="16" t="s">
        <v>79</v>
      </c>
      <c r="AU1275" s="15" t="s">
        <v>90</v>
      </c>
      <c r="AV1275" s="17" t="s">
        <v>79</v>
      </c>
      <c r="AW1275" s="17">
        <v>24</v>
      </c>
      <c r="AX1275" s="17">
        <v>150</v>
      </c>
      <c r="AY1275" s="63">
        <v>160</v>
      </c>
      <c r="AZ1275" s="63">
        <v>60</v>
      </c>
      <c r="BA1275" s="64">
        <v>1</v>
      </c>
      <c r="BB1275" s="64" t="s">
        <v>79</v>
      </c>
      <c r="BC1275" s="64" t="s">
        <v>79</v>
      </c>
      <c r="BD1275" s="64" t="s">
        <v>376</v>
      </c>
      <c r="BE1275" s="64" t="s">
        <v>252</v>
      </c>
      <c r="BF1275" s="64" t="s">
        <v>79</v>
      </c>
      <c r="BG1275" s="64" t="b">
        <v>0</v>
      </c>
    </row>
    <row r="1276" spans="41:59" ht="12.75">
      <c r="AO1276" s="5">
        <v>1267</v>
      </c>
      <c r="AP1276" s="77" t="s">
        <v>1152</v>
      </c>
      <c r="AQ1276" s="14" t="s">
        <v>215</v>
      </c>
      <c r="AR1276" s="15" t="s">
        <v>79</v>
      </c>
      <c r="AS1276" s="15" t="s">
        <v>93</v>
      </c>
      <c r="AT1276" s="16" t="s">
        <v>79</v>
      </c>
      <c r="AU1276" s="15" t="s">
        <v>147</v>
      </c>
      <c r="AV1276" s="17" t="s">
        <v>79</v>
      </c>
      <c r="AW1276" s="17">
        <v>24</v>
      </c>
      <c r="AX1276" s="17">
        <v>75</v>
      </c>
      <c r="AY1276" s="63">
        <v>90</v>
      </c>
      <c r="AZ1276" s="63">
        <v>30</v>
      </c>
      <c r="BA1276" s="64">
        <v>1</v>
      </c>
      <c r="BB1276" s="64" t="s">
        <v>79</v>
      </c>
      <c r="BC1276" s="64" t="s">
        <v>79</v>
      </c>
      <c r="BD1276" s="64" t="s">
        <v>376</v>
      </c>
      <c r="BE1276" s="64" t="s">
        <v>252</v>
      </c>
      <c r="BF1276" s="64" t="s">
        <v>905</v>
      </c>
      <c r="BG1276" s="64" t="b">
        <v>0</v>
      </c>
    </row>
    <row r="1277" spans="41:59" ht="12.75">
      <c r="AO1277" s="5">
        <v>1268</v>
      </c>
      <c r="AP1277" s="77" t="s">
        <v>1153</v>
      </c>
      <c r="AQ1277" s="14" t="s">
        <v>239</v>
      </c>
      <c r="AR1277" s="15" t="s">
        <v>79</v>
      </c>
      <c r="AS1277" s="15" t="s">
        <v>93</v>
      </c>
      <c r="AT1277" s="16" t="s">
        <v>79</v>
      </c>
      <c r="AU1277" s="15" t="s">
        <v>172</v>
      </c>
      <c r="AV1277" s="17" t="s">
        <v>90</v>
      </c>
      <c r="AW1277" s="17">
        <v>24</v>
      </c>
      <c r="AX1277" s="17">
        <v>150</v>
      </c>
      <c r="AY1277" s="63" t="s">
        <v>410</v>
      </c>
      <c r="AZ1277" s="63" t="s">
        <v>411</v>
      </c>
      <c r="BA1277" s="64">
        <v>1</v>
      </c>
      <c r="BB1277" s="64" t="s">
        <v>79</v>
      </c>
      <c r="BC1277" s="64" t="s">
        <v>79</v>
      </c>
      <c r="BD1277" s="64" t="s">
        <v>376</v>
      </c>
      <c r="BE1277" s="64" t="s">
        <v>94</v>
      </c>
      <c r="BF1277" s="64" t="s">
        <v>79</v>
      </c>
      <c r="BG1277" s="64" t="b">
        <v>0</v>
      </c>
    </row>
    <row r="1278" spans="41:59" ht="12.75">
      <c r="AO1278" s="5">
        <v>1269</v>
      </c>
      <c r="AP1278" s="77" t="s">
        <v>1154</v>
      </c>
      <c r="AQ1278" s="14" t="s">
        <v>215</v>
      </c>
      <c r="AR1278" s="15" t="s">
        <v>79</v>
      </c>
      <c r="AS1278" s="15" t="s">
        <v>132</v>
      </c>
      <c r="AT1278" s="16" t="s">
        <v>79</v>
      </c>
      <c r="AU1278" s="15" t="s">
        <v>172</v>
      </c>
      <c r="AV1278" s="17" t="s">
        <v>79</v>
      </c>
      <c r="AW1278" s="17">
        <v>24</v>
      </c>
      <c r="AX1278" s="17">
        <v>150</v>
      </c>
      <c r="AY1278" s="63" t="s">
        <v>410</v>
      </c>
      <c r="AZ1278" s="63" t="s">
        <v>411</v>
      </c>
      <c r="BA1278" s="64">
        <v>2</v>
      </c>
      <c r="BB1278" s="64" t="s">
        <v>79</v>
      </c>
      <c r="BC1278" s="64" t="s">
        <v>79</v>
      </c>
      <c r="BD1278" s="64" t="s">
        <v>376</v>
      </c>
      <c r="BE1278" s="64" t="s">
        <v>252</v>
      </c>
      <c r="BF1278" s="64" t="s">
        <v>79</v>
      </c>
      <c r="BG1278" s="64" t="b">
        <v>0</v>
      </c>
    </row>
    <row r="1279" spans="41:59" ht="12.75">
      <c r="AO1279" s="5">
        <v>1270</v>
      </c>
      <c r="AP1279" s="77" t="s">
        <v>1155</v>
      </c>
      <c r="AQ1279" s="14" t="s">
        <v>239</v>
      </c>
      <c r="AR1279" s="15" t="s">
        <v>79</v>
      </c>
      <c r="AS1279" s="15" t="s">
        <v>132</v>
      </c>
      <c r="AT1279" s="16" t="s">
        <v>79</v>
      </c>
      <c r="AU1279" s="15" t="s">
        <v>172</v>
      </c>
      <c r="AV1279" s="17" t="s">
        <v>79</v>
      </c>
      <c r="AW1279" s="17">
        <v>24</v>
      </c>
      <c r="AX1279" s="17">
        <v>150</v>
      </c>
      <c r="AY1279" s="63" t="s">
        <v>410</v>
      </c>
      <c r="AZ1279" s="63" t="s">
        <v>411</v>
      </c>
      <c r="BA1279" s="64">
        <v>2</v>
      </c>
      <c r="BB1279" s="64" t="s">
        <v>79</v>
      </c>
      <c r="BC1279" s="64" t="s">
        <v>79</v>
      </c>
      <c r="BD1279" s="64" t="s">
        <v>376</v>
      </c>
      <c r="BE1279" s="64" t="s">
        <v>252</v>
      </c>
      <c r="BF1279" s="64" t="s">
        <v>79</v>
      </c>
      <c r="BG1279" s="64" t="b">
        <v>0</v>
      </c>
    </row>
    <row r="1280" spans="41:59" ht="12.75">
      <c r="AO1280" s="5">
        <v>1271</v>
      </c>
      <c r="AP1280" s="77" t="s">
        <v>1156</v>
      </c>
      <c r="AQ1280" s="14" t="s">
        <v>79</v>
      </c>
      <c r="AR1280" s="15" t="s">
        <v>79</v>
      </c>
      <c r="AS1280" s="15" t="s">
        <v>79</v>
      </c>
      <c r="AT1280" s="16" t="s">
        <v>79</v>
      </c>
      <c r="AU1280" s="15" t="s">
        <v>79</v>
      </c>
      <c r="AV1280" s="17" t="s">
        <v>79</v>
      </c>
      <c r="AW1280" s="17">
        <v>220</v>
      </c>
      <c r="AX1280" s="17">
        <v>50</v>
      </c>
      <c r="AY1280" s="63">
        <v>160</v>
      </c>
      <c r="AZ1280" s="63">
        <v>60</v>
      </c>
      <c r="BA1280" s="64" t="s">
        <v>79</v>
      </c>
      <c r="BB1280" s="64" t="s">
        <v>79</v>
      </c>
      <c r="BC1280" s="64" t="s">
        <v>79</v>
      </c>
      <c r="BD1280" s="64" t="s">
        <v>735</v>
      </c>
      <c r="BE1280" s="64" t="s">
        <v>94</v>
      </c>
      <c r="BF1280" s="64" t="s">
        <v>79</v>
      </c>
      <c r="BG1280" s="64" t="b">
        <v>0</v>
      </c>
    </row>
    <row r="1281" spans="41:59" ht="12.75">
      <c r="AO1281" s="5">
        <v>1272</v>
      </c>
      <c r="AP1281" s="77" t="s">
        <v>1157</v>
      </c>
      <c r="AQ1281" s="14" t="s">
        <v>179</v>
      </c>
      <c r="AR1281" s="15" t="s">
        <v>79</v>
      </c>
      <c r="AS1281" s="15" t="s">
        <v>79</v>
      </c>
      <c r="AT1281" s="16" t="s">
        <v>79</v>
      </c>
      <c r="AU1281" s="15" t="s">
        <v>172</v>
      </c>
      <c r="AV1281" s="17" t="s">
        <v>79</v>
      </c>
      <c r="AW1281" s="17">
        <v>24</v>
      </c>
      <c r="AX1281" s="17">
        <v>50</v>
      </c>
      <c r="AY1281" s="63" t="s">
        <v>410</v>
      </c>
      <c r="AZ1281" s="63" t="s">
        <v>411</v>
      </c>
      <c r="BA1281" s="64" t="s">
        <v>79</v>
      </c>
      <c r="BB1281" s="64" t="s">
        <v>79</v>
      </c>
      <c r="BC1281" s="64" t="s">
        <v>79</v>
      </c>
      <c r="BD1281" s="64" t="s">
        <v>376</v>
      </c>
      <c r="BE1281" s="64" t="s">
        <v>179</v>
      </c>
      <c r="BF1281" s="64" t="s">
        <v>79</v>
      </c>
      <c r="BG1281" s="64" t="b">
        <v>0</v>
      </c>
    </row>
    <row r="1282" spans="41:59" ht="12.75">
      <c r="AO1282" s="5">
        <v>1273</v>
      </c>
      <c r="AP1282" s="77" t="s">
        <v>1158</v>
      </c>
      <c r="AQ1282" s="14" t="s">
        <v>179</v>
      </c>
      <c r="AR1282" s="15" t="s">
        <v>79</v>
      </c>
      <c r="AS1282" s="15" t="s">
        <v>79</v>
      </c>
      <c r="AT1282" s="16" t="s">
        <v>79</v>
      </c>
      <c r="AU1282" s="15" t="s">
        <v>172</v>
      </c>
      <c r="AV1282" s="17" t="s">
        <v>79</v>
      </c>
      <c r="AW1282" s="17">
        <v>24</v>
      </c>
      <c r="AX1282" s="17">
        <v>50</v>
      </c>
      <c r="AY1282" s="63" t="s">
        <v>410</v>
      </c>
      <c r="AZ1282" s="63" t="s">
        <v>411</v>
      </c>
      <c r="BA1282" s="64" t="s">
        <v>79</v>
      </c>
      <c r="BB1282" s="64" t="s">
        <v>79</v>
      </c>
      <c r="BC1282" s="64" t="s">
        <v>79</v>
      </c>
      <c r="BD1282" s="64" t="s">
        <v>376</v>
      </c>
      <c r="BE1282" s="64" t="s">
        <v>179</v>
      </c>
      <c r="BF1282" s="64" t="s">
        <v>79</v>
      </c>
      <c r="BG1282" s="64" t="b">
        <v>0</v>
      </c>
    </row>
    <row r="1283" spans="41:59" ht="12.75">
      <c r="AO1283" s="5">
        <v>1274</v>
      </c>
      <c r="AP1283" s="77" t="s">
        <v>1159</v>
      </c>
      <c r="AQ1283" s="14" t="s">
        <v>179</v>
      </c>
      <c r="AR1283" s="15" t="s">
        <v>79</v>
      </c>
      <c r="AS1283" s="15" t="s">
        <v>79</v>
      </c>
      <c r="AT1283" s="16" t="s">
        <v>79</v>
      </c>
      <c r="AU1283" s="15" t="s">
        <v>172</v>
      </c>
      <c r="AV1283" s="17" t="s">
        <v>79</v>
      </c>
      <c r="AW1283" s="17">
        <v>24</v>
      </c>
      <c r="AX1283" s="17">
        <v>50</v>
      </c>
      <c r="AY1283" s="63" t="s">
        <v>410</v>
      </c>
      <c r="AZ1283" s="63" t="s">
        <v>411</v>
      </c>
      <c r="BA1283" s="64" t="s">
        <v>79</v>
      </c>
      <c r="BB1283" s="64" t="s">
        <v>79</v>
      </c>
      <c r="BC1283" s="64" t="s">
        <v>79</v>
      </c>
      <c r="BD1283" s="64" t="s">
        <v>376</v>
      </c>
      <c r="BE1283" s="64" t="s">
        <v>179</v>
      </c>
      <c r="BF1283" s="64" t="s">
        <v>79</v>
      </c>
      <c r="BG1283" s="64" t="b">
        <v>0</v>
      </c>
    </row>
    <row r="1284" spans="41:59" ht="12.75">
      <c r="AO1284" s="5">
        <v>1275</v>
      </c>
      <c r="AP1284" s="77" t="s">
        <v>1160</v>
      </c>
      <c r="AQ1284" s="14" t="s">
        <v>179</v>
      </c>
      <c r="AR1284" s="15" t="s">
        <v>79</v>
      </c>
      <c r="AS1284" s="15" t="s">
        <v>79</v>
      </c>
      <c r="AT1284" s="16" t="s">
        <v>79</v>
      </c>
      <c r="AU1284" s="15" t="s">
        <v>172</v>
      </c>
      <c r="AV1284" s="17" t="s">
        <v>79</v>
      </c>
      <c r="AW1284" s="17">
        <v>24</v>
      </c>
      <c r="AX1284" s="17">
        <v>50</v>
      </c>
      <c r="AY1284" s="63" t="s">
        <v>410</v>
      </c>
      <c r="AZ1284" s="63" t="s">
        <v>411</v>
      </c>
      <c r="BA1284" s="64" t="s">
        <v>79</v>
      </c>
      <c r="BB1284" s="64" t="s">
        <v>79</v>
      </c>
      <c r="BC1284" s="64" t="s">
        <v>79</v>
      </c>
      <c r="BD1284" s="64" t="s">
        <v>376</v>
      </c>
      <c r="BE1284" s="64" t="s">
        <v>179</v>
      </c>
      <c r="BF1284" s="64" t="s">
        <v>79</v>
      </c>
      <c r="BG1284" s="64" t="b">
        <v>0</v>
      </c>
    </row>
    <row r="1285" spans="41:59" ht="12.75">
      <c r="AO1285" s="5">
        <v>1276</v>
      </c>
      <c r="AP1285" s="77" t="s">
        <v>1161</v>
      </c>
      <c r="AQ1285" s="14" t="s">
        <v>179</v>
      </c>
      <c r="AR1285" s="15" t="s">
        <v>79</v>
      </c>
      <c r="AS1285" s="15" t="s">
        <v>132</v>
      </c>
      <c r="AT1285" s="16" t="s">
        <v>79</v>
      </c>
      <c r="AU1285" s="15" t="s">
        <v>172</v>
      </c>
      <c r="AV1285" s="17" t="s">
        <v>79</v>
      </c>
      <c r="AW1285" s="17">
        <v>24</v>
      </c>
      <c r="AX1285" s="17">
        <v>50</v>
      </c>
      <c r="AY1285" s="63" t="s">
        <v>410</v>
      </c>
      <c r="AZ1285" s="63" t="s">
        <v>411</v>
      </c>
      <c r="BA1285" s="64">
        <v>2</v>
      </c>
      <c r="BB1285" s="64" t="s">
        <v>79</v>
      </c>
      <c r="BC1285" s="64" t="s">
        <v>79</v>
      </c>
      <c r="BD1285" s="64" t="s">
        <v>376</v>
      </c>
      <c r="BE1285" s="64" t="s">
        <v>203</v>
      </c>
      <c r="BF1285" s="64" t="s">
        <v>79</v>
      </c>
      <c r="BG1285" s="64" t="b">
        <v>0</v>
      </c>
    </row>
    <row r="1286" spans="41:59" ht="12.75">
      <c r="AO1286" s="5">
        <v>1277</v>
      </c>
      <c r="AP1286" s="77" t="s">
        <v>1162</v>
      </c>
      <c r="AQ1286" s="14" t="s">
        <v>179</v>
      </c>
      <c r="AR1286" s="15" t="s">
        <v>79</v>
      </c>
      <c r="AS1286" s="15" t="s">
        <v>93</v>
      </c>
      <c r="AT1286" s="16" t="s">
        <v>79</v>
      </c>
      <c r="AU1286" s="15" t="s">
        <v>172</v>
      </c>
      <c r="AV1286" s="17" t="s">
        <v>79</v>
      </c>
      <c r="AW1286" s="17">
        <v>24</v>
      </c>
      <c r="AX1286" s="17">
        <v>50</v>
      </c>
      <c r="AY1286" s="63" t="s">
        <v>410</v>
      </c>
      <c r="AZ1286" s="63" t="s">
        <v>411</v>
      </c>
      <c r="BA1286" s="64">
        <v>1</v>
      </c>
      <c r="BB1286" s="64" t="s">
        <v>79</v>
      </c>
      <c r="BC1286" s="64" t="s">
        <v>79</v>
      </c>
      <c r="BD1286" s="64" t="s">
        <v>376</v>
      </c>
      <c r="BE1286" s="64" t="s">
        <v>203</v>
      </c>
      <c r="BF1286" s="64" t="s">
        <v>79</v>
      </c>
      <c r="BG1286" s="64" t="b">
        <v>0</v>
      </c>
    </row>
    <row r="1287" spans="41:59" ht="12.75">
      <c r="AO1287" s="5">
        <v>1278</v>
      </c>
      <c r="AP1287" s="77" t="s">
        <v>1163</v>
      </c>
      <c r="AQ1287" s="14" t="s">
        <v>179</v>
      </c>
      <c r="AR1287" s="15" t="s">
        <v>79</v>
      </c>
      <c r="AS1287" s="15" t="s">
        <v>93</v>
      </c>
      <c r="AT1287" s="16" t="s">
        <v>79</v>
      </c>
      <c r="AU1287" s="15" t="s">
        <v>172</v>
      </c>
      <c r="AV1287" s="17" t="s">
        <v>79</v>
      </c>
      <c r="AW1287" s="17">
        <v>24</v>
      </c>
      <c r="AX1287" s="17">
        <v>50</v>
      </c>
      <c r="AY1287" s="63" t="s">
        <v>410</v>
      </c>
      <c r="AZ1287" s="63" t="s">
        <v>411</v>
      </c>
      <c r="BA1287" s="64">
        <v>1</v>
      </c>
      <c r="BB1287" s="64" t="s">
        <v>79</v>
      </c>
      <c r="BC1287" s="64" t="s">
        <v>79</v>
      </c>
      <c r="BD1287" s="64" t="s">
        <v>376</v>
      </c>
      <c r="BE1287" s="64" t="s">
        <v>203</v>
      </c>
      <c r="BF1287" s="64" t="s">
        <v>79</v>
      </c>
      <c r="BG1287" s="64" t="b">
        <v>0</v>
      </c>
    </row>
    <row r="1288" spans="41:59" ht="12.75">
      <c r="AO1288" s="5">
        <v>1279</v>
      </c>
      <c r="AP1288" s="77" t="s">
        <v>1164</v>
      </c>
      <c r="AQ1288" s="14" t="s">
        <v>179</v>
      </c>
      <c r="AR1288" s="15" t="s">
        <v>79</v>
      </c>
      <c r="AS1288" s="15" t="s">
        <v>93</v>
      </c>
      <c r="AT1288" s="16" t="s">
        <v>79</v>
      </c>
      <c r="AU1288" s="15" t="s">
        <v>172</v>
      </c>
      <c r="AV1288" s="17" t="s">
        <v>79</v>
      </c>
      <c r="AW1288" s="17">
        <v>24</v>
      </c>
      <c r="AX1288" s="17">
        <v>50</v>
      </c>
      <c r="AY1288" s="63" t="s">
        <v>410</v>
      </c>
      <c r="AZ1288" s="63" t="s">
        <v>411</v>
      </c>
      <c r="BA1288" s="64">
        <v>1</v>
      </c>
      <c r="BB1288" s="64" t="s">
        <v>79</v>
      </c>
      <c r="BC1288" s="64" t="s">
        <v>79</v>
      </c>
      <c r="BD1288" s="64" t="s">
        <v>376</v>
      </c>
      <c r="BE1288" s="64" t="s">
        <v>203</v>
      </c>
      <c r="BF1288" s="64" t="s">
        <v>1165</v>
      </c>
      <c r="BG1288" s="64" t="b">
        <v>0</v>
      </c>
    </row>
    <row r="1289" spans="41:59" ht="12.75">
      <c r="AO1289" s="5">
        <v>1280</v>
      </c>
      <c r="AP1289" s="77" t="s">
        <v>1166</v>
      </c>
      <c r="AQ1289" s="14" t="s">
        <v>179</v>
      </c>
      <c r="AR1289" s="15" t="s">
        <v>79</v>
      </c>
      <c r="AS1289" s="15" t="s">
        <v>79</v>
      </c>
      <c r="AT1289" s="16" t="s">
        <v>79</v>
      </c>
      <c r="AU1289" s="15" t="s">
        <v>90</v>
      </c>
      <c r="AV1289" s="17" t="s">
        <v>79</v>
      </c>
      <c r="AW1289" s="17">
        <v>24</v>
      </c>
      <c r="AX1289" s="17">
        <v>50</v>
      </c>
      <c r="AY1289" s="63">
        <v>160</v>
      </c>
      <c r="AZ1289" s="63">
        <v>60</v>
      </c>
      <c r="BA1289" s="64" t="s">
        <v>79</v>
      </c>
      <c r="BB1289" s="64" t="s">
        <v>79</v>
      </c>
      <c r="BC1289" s="64" t="s">
        <v>79</v>
      </c>
      <c r="BD1289" s="64" t="s">
        <v>376</v>
      </c>
      <c r="BE1289" s="64" t="s">
        <v>201</v>
      </c>
      <c r="BF1289" s="64" t="s">
        <v>79</v>
      </c>
      <c r="BG1289" s="64" t="b">
        <v>0</v>
      </c>
    </row>
    <row r="1290" spans="41:59" ht="12.75">
      <c r="AO1290" s="5">
        <v>1281</v>
      </c>
      <c r="AP1290" s="77" t="s">
        <v>1167</v>
      </c>
      <c r="AQ1290" s="14" t="s">
        <v>179</v>
      </c>
      <c r="AR1290" s="15" t="s">
        <v>79</v>
      </c>
      <c r="AS1290" s="15" t="s">
        <v>79</v>
      </c>
      <c r="AT1290" s="16" t="s">
        <v>79</v>
      </c>
      <c r="AU1290" s="15" t="s">
        <v>147</v>
      </c>
      <c r="AV1290" s="17" t="s">
        <v>79</v>
      </c>
      <c r="AW1290" s="17">
        <v>24</v>
      </c>
      <c r="AX1290" s="17">
        <v>50</v>
      </c>
      <c r="AY1290" s="63">
        <v>90</v>
      </c>
      <c r="AZ1290" s="63">
        <v>30</v>
      </c>
      <c r="BA1290" s="64" t="s">
        <v>79</v>
      </c>
      <c r="BB1290" s="64" t="s">
        <v>79</v>
      </c>
      <c r="BC1290" s="64" t="s">
        <v>79</v>
      </c>
      <c r="BD1290" s="64" t="s">
        <v>376</v>
      </c>
      <c r="BE1290" s="64" t="s">
        <v>747</v>
      </c>
      <c r="BF1290" s="64" t="s">
        <v>79</v>
      </c>
      <c r="BG1290" s="64" t="b">
        <v>0</v>
      </c>
    </row>
    <row r="1291" spans="41:59" ht="12.75">
      <c r="AO1291" s="5">
        <v>1282</v>
      </c>
      <c r="AP1291" s="77" t="s">
        <v>1168</v>
      </c>
      <c r="AQ1291" s="14" t="s">
        <v>179</v>
      </c>
      <c r="AR1291" s="15" t="s">
        <v>109</v>
      </c>
      <c r="AS1291" s="15" t="s">
        <v>79</v>
      </c>
      <c r="AT1291" s="16" t="s">
        <v>79</v>
      </c>
      <c r="AU1291" s="15" t="s">
        <v>147</v>
      </c>
      <c r="AV1291" s="17" t="s">
        <v>79</v>
      </c>
      <c r="AW1291" s="17">
        <v>120</v>
      </c>
      <c r="AX1291" s="17">
        <v>50</v>
      </c>
      <c r="AY1291" s="63">
        <v>90</v>
      </c>
      <c r="AZ1291" s="63">
        <v>30</v>
      </c>
      <c r="BA1291" s="64" t="s">
        <v>79</v>
      </c>
      <c r="BB1291" s="64" t="s">
        <v>79</v>
      </c>
      <c r="BC1291" s="64" t="s">
        <v>79</v>
      </c>
      <c r="BD1291" s="64" t="s">
        <v>376</v>
      </c>
      <c r="BE1291" s="64" t="s">
        <v>94</v>
      </c>
      <c r="BF1291" s="64" t="s">
        <v>79</v>
      </c>
      <c r="BG1291" s="64" t="b">
        <v>0</v>
      </c>
    </row>
    <row r="1292" spans="41:59" ht="12.75">
      <c r="AO1292" s="5">
        <v>1283</v>
      </c>
      <c r="AP1292" s="77" t="s">
        <v>1169</v>
      </c>
      <c r="AQ1292" s="14" t="s">
        <v>179</v>
      </c>
      <c r="AR1292" s="15" t="s">
        <v>79</v>
      </c>
      <c r="AS1292" s="15" t="s">
        <v>79</v>
      </c>
      <c r="AT1292" s="16" t="s">
        <v>79</v>
      </c>
      <c r="AU1292" s="15" t="s">
        <v>147</v>
      </c>
      <c r="AV1292" s="17" t="s">
        <v>79</v>
      </c>
      <c r="AW1292" s="17">
        <v>24</v>
      </c>
      <c r="AX1292" s="17">
        <v>50</v>
      </c>
      <c r="AY1292" s="63">
        <v>90</v>
      </c>
      <c r="AZ1292" s="63">
        <v>30</v>
      </c>
      <c r="BA1292" s="64" t="s">
        <v>79</v>
      </c>
      <c r="BB1292" s="64" t="s">
        <v>79</v>
      </c>
      <c r="BC1292" s="64" t="s">
        <v>79</v>
      </c>
      <c r="BD1292" s="64" t="s">
        <v>376</v>
      </c>
      <c r="BE1292" s="64" t="s">
        <v>747</v>
      </c>
      <c r="BF1292" s="64" t="s">
        <v>639</v>
      </c>
      <c r="BG1292" s="64" t="b">
        <v>0</v>
      </c>
    </row>
    <row r="1293" spans="41:59" ht="12.75">
      <c r="AO1293" s="5">
        <v>1284</v>
      </c>
      <c r="AP1293" s="77" t="s">
        <v>1170</v>
      </c>
      <c r="AQ1293" s="14" t="s">
        <v>179</v>
      </c>
      <c r="AR1293" s="15" t="s">
        <v>79</v>
      </c>
      <c r="AS1293" s="15" t="s">
        <v>79</v>
      </c>
      <c r="AT1293" s="16" t="s">
        <v>79</v>
      </c>
      <c r="AU1293" s="15" t="s">
        <v>147</v>
      </c>
      <c r="AV1293" s="17" t="s">
        <v>79</v>
      </c>
      <c r="AW1293" s="17">
        <v>24</v>
      </c>
      <c r="AX1293" s="17">
        <v>50</v>
      </c>
      <c r="AY1293" s="63">
        <v>90</v>
      </c>
      <c r="AZ1293" s="63">
        <v>30</v>
      </c>
      <c r="BA1293" s="64" t="s">
        <v>79</v>
      </c>
      <c r="BB1293" s="64" t="s">
        <v>79</v>
      </c>
      <c r="BC1293" s="64" t="s">
        <v>79</v>
      </c>
      <c r="BD1293" s="64" t="s">
        <v>376</v>
      </c>
      <c r="BE1293" s="64" t="s">
        <v>732</v>
      </c>
      <c r="BF1293" s="64" t="s">
        <v>641</v>
      </c>
      <c r="BG1293" s="64" t="b">
        <v>0</v>
      </c>
    </row>
    <row r="1294" spans="41:59" ht="12.75">
      <c r="AO1294" s="5">
        <v>1285</v>
      </c>
      <c r="AP1294" s="77" t="s">
        <v>1171</v>
      </c>
      <c r="AQ1294" s="14" t="s">
        <v>179</v>
      </c>
      <c r="AR1294" s="15" t="s">
        <v>109</v>
      </c>
      <c r="AS1294" s="15" t="s">
        <v>93</v>
      </c>
      <c r="AT1294" s="16" t="s">
        <v>79</v>
      </c>
      <c r="AU1294" s="15" t="s">
        <v>147</v>
      </c>
      <c r="AV1294" s="17" t="s">
        <v>79</v>
      </c>
      <c r="AW1294" s="17">
        <v>120</v>
      </c>
      <c r="AX1294" s="17">
        <v>50</v>
      </c>
      <c r="AY1294" s="63">
        <v>90</v>
      </c>
      <c r="AZ1294" s="63">
        <v>30</v>
      </c>
      <c r="BA1294" s="64">
        <v>1</v>
      </c>
      <c r="BB1294" s="64" t="s">
        <v>79</v>
      </c>
      <c r="BC1294" s="64" t="s">
        <v>79</v>
      </c>
      <c r="BD1294" s="64" t="s">
        <v>376</v>
      </c>
      <c r="BE1294" s="64" t="s">
        <v>94</v>
      </c>
      <c r="BF1294" s="64" t="s">
        <v>79</v>
      </c>
      <c r="BG1294" s="64" t="b">
        <v>0</v>
      </c>
    </row>
    <row r="1295" spans="41:59" ht="12.75">
      <c r="AO1295" s="5">
        <v>1286</v>
      </c>
      <c r="AP1295" s="77" t="s">
        <v>1172</v>
      </c>
      <c r="AQ1295" s="14" t="s">
        <v>1173</v>
      </c>
      <c r="AR1295" s="15" t="s">
        <v>109</v>
      </c>
      <c r="AS1295" s="15" t="s">
        <v>93</v>
      </c>
      <c r="AT1295" s="16" t="s">
        <v>868</v>
      </c>
      <c r="AU1295" s="15" t="s">
        <v>147</v>
      </c>
      <c r="AV1295" s="17" t="s">
        <v>79</v>
      </c>
      <c r="AW1295" s="17">
        <v>120</v>
      </c>
      <c r="AX1295" s="17">
        <v>50</v>
      </c>
      <c r="AY1295" s="63">
        <v>90</v>
      </c>
      <c r="AZ1295" s="63">
        <v>30</v>
      </c>
      <c r="BA1295" s="64">
        <v>1</v>
      </c>
      <c r="BB1295" s="64" t="s">
        <v>79</v>
      </c>
      <c r="BC1295" s="64" t="s">
        <v>79</v>
      </c>
      <c r="BD1295" s="64" t="s">
        <v>376</v>
      </c>
      <c r="BE1295" s="64" t="s">
        <v>94</v>
      </c>
      <c r="BF1295" s="64" t="s">
        <v>1174</v>
      </c>
      <c r="BG1295" s="64" t="b">
        <v>0</v>
      </c>
    </row>
    <row r="1296" spans="41:59" ht="12.75">
      <c r="AO1296" s="5">
        <v>1287</v>
      </c>
      <c r="AP1296" s="77" t="s">
        <v>1175</v>
      </c>
      <c r="AQ1296" s="14" t="s">
        <v>177</v>
      </c>
      <c r="AR1296" s="15" t="s">
        <v>79</v>
      </c>
      <c r="AS1296" s="15" t="s">
        <v>79</v>
      </c>
      <c r="AT1296" s="16" t="s">
        <v>79</v>
      </c>
      <c r="AU1296" s="15" t="s">
        <v>90</v>
      </c>
      <c r="AV1296" s="17" t="s">
        <v>79</v>
      </c>
      <c r="AW1296" s="17">
        <v>24</v>
      </c>
      <c r="AX1296" s="17">
        <v>25</v>
      </c>
      <c r="AY1296" s="63">
        <v>160</v>
      </c>
      <c r="AZ1296" s="63">
        <v>40</v>
      </c>
      <c r="BA1296" s="64" t="s">
        <v>79</v>
      </c>
      <c r="BB1296" s="64" t="s">
        <v>79</v>
      </c>
      <c r="BC1296" s="64" t="s">
        <v>79</v>
      </c>
      <c r="BD1296" s="64" t="s">
        <v>376</v>
      </c>
      <c r="BE1296" s="64" t="s">
        <v>177</v>
      </c>
      <c r="BF1296" s="64" t="s">
        <v>79</v>
      </c>
      <c r="BG1296" s="64" t="b">
        <v>0</v>
      </c>
    </row>
    <row r="1297" spans="41:59" ht="12.75">
      <c r="AO1297" s="5">
        <v>1288</v>
      </c>
      <c r="AP1297" s="77" t="s">
        <v>1176</v>
      </c>
      <c r="AQ1297" s="14" t="s">
        <v>177</v>
      </c>
      <c r="AR1297" s="15" t="s">
        <v>79</v>
      </c>
      <c r="AS1297" s="15" t="s">
        <v>79</v>
      </c>
      <c r="AT1297" s="16" t="s">
        <v>79</v>
      </c>
      <c r="AU1297" s="15" t="s">
        <v>90</v>
      </c>
      <c r="AV1297" s="17" t="s">
        <v>79</v>
      </c>
      <c r="AW1297" s="17">
        <v>24</v>
      </c>
      <c r="AX1297" s="17">
        <v>25</v>
      </c>
      <c r="AY1297" s="63">
        <v>160</v>
      </c>
      <c r="AZ1297" s="63">
        <v>40</v>
      </c>
      <c r="BA1297" s="64" t="s">
        <v>79</v>
      </c>
      <c r="BB1297" s="64" t="s">
        <v>79</v>
      </c>
      <c r="BC1297" s="64" t="s">
        <v>79</v>
      </c>
      <c r="BD1297" s="64" t="s">
        <v>376</v>
      </c>
      <c r="BE1297" s="64" t="s">
        <v>177</v>
      </c>
      <c r="BF1297" s="64" t="s">
        <v>79</v>
      </c>
      <c r="BG1297" s="64" t="b">
        <v>0</v>
      </c>
    </row>
    <row r="1298" spans="41:59" ht="12.75">
      <c r="AO1298" s="5">
        <v>1289</v>
      </c>
      <c r="AP1298" s="77" t="s">
        <v>1177</v>
      </c>
      <c r="AQ1298" s="14" t="s">
        <v>177</v>
      </c>
      <c r="AR1298" s="15" t="s">
        <v>109</v>
      </c>
      <c r="AS1298" s="15" t="s">
        <v>79</v>
      </c>
      <c r="AT1298" s="16" t="s">
        <v>79</v>
      </c>
      <c r="AU1298" s="15" t="s">
        <v>90</v>
      </c>
      <c r="AV1298" s="17" t="s">
        <v>79</v>
      </c>
      <c r="AW1298" s="17">
        <v>120</v>
      </c>
      <c r="AX1298" s="17">
        <v>25</v>
      </c>
      <c r="AY1298" s="63">
        <v>160</v>
      </c>
      <c r="AZ1298" s="63">
        <v>40</v>
      </c>
      <c r="BA1298" s="64" t="s">
        <v>79</v>
      </c>
      <c r="BB1298" s="64" t="s">
        <v>79</v>
      </c>
      <c r="BC1298" s="64" t="s">
        <v>79</v>
      </c>
      <c r="BD1298" s="64" t="s">
        <v>376</v>
      </c>
      <c r="BE1298" s="64" t="s">
        <v>94</v>
      </c>
      <c r="BF1298" s="64" t="s">
        <v>79</v>
      </c>
      <c r="BG1298" s="64" t="b">
        <v>0</v>
      </c>
    </row>
    <row r="1299" spans="41:59" ht="12.75">
      <c r="AO1299" s="5">
        <v>1290</v>
      </c>
      <c r="AP1299" s="77" t="s">
        <v>1178</v>
      </c>
      <c r="AQ1299" s="14" t="s">
        <v>177</v>
      </c>
      <c r="AR1299" s="15" t="s">
        <v>109</v>
      </c>
      <c r="AS1299" s="15" t="s">
        <v>79</v>
      </c>
      <c r="AT1299" s="16" t="s">
        <v>79</v>
      </c>
      <c r="AU1299" s="15" t="s">
        <v>147</v>
      </c>
      <c r="AV1299" s="17" t="s">
        <v>79</v>
      </c>
      <c r="AW1299" s="17">
        <v>120</v>
      </c>
      <c r="AX1299" s="17">
        <v>25</v>
      </c>
      <c r="AY1299" s="63">
        <v>90</v>
      </c>
      <c r="AZ1299" s="63">
        <v>23</v>
      </c>
      <c r="BA1299" s="64" t="s">
        <v>79</v>
      </c>
      <c r="BB1299" s="64" t="s">
        <v>79</v>
      </c>
      <c r="BC1299" s="64" t="s">
        <v>79</v>
      </c>
      <c r="BD1299" s="64" t="s">
        <v>376</v>
      </c>
      <c r="BE1299" s="64" t="s">
        <v>94</v>
      </c>
      <c r="BF1299" s="64" t="s">
        <v>641</v>
      </c>
      <c r="BG1299" s="64" t="b">
        <v>0</v>
      </c>
    </row>
    <row r="1300" spans="41:59" ht="12.75">
      <c r="AO1300" s="5">
        <v>1291</v>
      </c>
      <c r="AP1300" s="77" t="s">
        <v>1179</v>
      </c>
      <c r="AQ1300" s="14" t="s">
        <v>177</v>
      </c>
      <c r="AR1300" s="15" t="s">
        <v>109</v>
      </c>
      <c r="AS1300" s="15" t="s">
        <v>79</v>
      </c>
      <c r="AT1300" s="16" t="s">
        <v>79</v>
      </c>
      <c r="AU1300" s="15" t="s">
        <v>147</v>
      </c>
      <c r="AV1300" s="17" t="s">
        <v>79</v>
      </c>
      <c r="AW1300" s="17">
        <v>120</v>
      </c>
      <c r="AX1300" s="17">
        <v>25</v>
      </c>
      <c r="AY1300" s="63">
        <v>90</v>
      </c>
      <c r="AZ1300" s="63">
        <v>23</v>
      </c>
      <c r="BA1300" s="64" t="s">
        <v>79</v>
      </c>
      <c r="BB1300" s="64" t="s">
        <v>79</v>
      </c>
      <c r="BC1300" s="64" t="s">
        <v>79</v>
      </c>
      <c r="BD1300" s="64" t="s">
        <v>376</v>
      </c>
      <c r="BE1300" s="64" t="s">
        <v>177</v>
      </c>
      <c r="BF1300" s="64" t="s">
        <v>79</v>
      </c>
      <c r="BG1300" s="64" t="b">
        <v>0</v>
      </c>
    </row>
    <row r="1301" spans="41:59" ht="12.75">
      <c r="AO1301" s="5">
        <v>1292</v>
      </c>
      <c r="AP1301" s="77" t="s">
        <v>1180</v>
      </c>
      <c r="AQ1301" s="14" t="s">
        <v>177</v>
      </c>
      <c r="AR1301" s="15" t="s">
        <v>79</v>
      </c>
      <c r="AS1301" s="15" t="s">
        <v>79</v>
      </c>
      <c r="AT1301" s="16" t="s">
        <v>79</v>
      </c>
      <c r="AU1301" s="15" t="s">
        <v>147</v>
      </c>
      <c r="AV1301" s="17" t="s">
        <v>79</v>
      </c>
      <c r="AW1301" s="17">
        <v>24</v>
      </c>
      <c r="AX1301" s="17">
        <v>25</v>
      </c>
      <c r="AY1301" s="63">
        <v>90</v>
      </c>
      <c r="AZ1301" s="63">
        <v>23</v>
      </c>
      <c r="BA1301" s="64" t="s">
        <v>79</v>
      </c>
      <c r="BB1301" s="64" t="s">
        <v>79</v>
      </c>
      <c r="BC1301" s="64" t="s">
        <v>79</v>
      </c>
      <c r="BD1301" s="64" t="s">
        <v>376</v>
      </c>
      <c r="BE1301" s="64" t="s">
        <v>177</v>
      </c>
      <c r="BF1301" s="64" t="s">
        <v>79</v>
      </c>
      <c r="BG1301" s="64" t="b">
        <v>0</v>
      </c>
    </row>
    <row r="1302" spans="41:59" ht="12.75">
      <c r="AO1302" s="5">
        <v>1293</v>
      </c>
      <c r="AP1302" s="77" t="s">
        <v>1181</v>
      </c>
      <c r="AQ1302" s="14" t="s">
        <v>177</v>
      </c>
      <c r="AR1302" s="15" t="s">
        <v>79</v>
      </c>
      <c r="AS1302" s="15" t="s">
        <v>79</v>
      </c>
      <c r="AT1302" s="16" t="s">
        <v>79</v>
      </c>
      <c r="AU1302" s="15" t="s">
        <v>147</v>
      </c>
      <c r="AV1302" s="17" t="s">
        <v>79</v>
      </c>
      <c r="AW1302" s="17">
        <v>24</v>
      </c>
      <c r="AX1302" s="17">
        <v>25</v>
      </c>
      <c r="AY1302" s="63">
        <v>90</v>
      </c>
      <c r="AZ1302" s="63">
        <v>23</v>
      </c>
      <c r="BA1302" s="64" t="s">
        <v>79</v>
      </c>
      <c r="BB1302" s="64" t="s">
        <v>79</v>
      </c>
      <c r="BC1302" s="64" t="s">
        <v>79</v>
      </c>
      <c r="BD1302" s="64" t="s">
        <v>376</v>
      </c>
      <c r="BE1302" s="64" t="s">
        <v>177</v>
      </c>
      <c r="BF1302" s="64" t="s">
        <v>79</v>
      </c>
      <c r="BG1302" s="64" t="b">
        <v>0</v>
      </c>
    </row>
    <row r="1303" spans="41:59" ht="12.75">
      <c r="AO1303" s="5">
        <v>1294</v>
      </c>
      <c r="AP1303" s="77" t="s">
        <v>1182</v>
      </c>
      <c r="AQ1303" s="14" t="s">
        <v>177</v>
      </c>
      <c r="AR1303" s="15" t="s">
        <v>79</v>
      </c>
      <c r="AS1303" s="15" t="s">
        <v>132</v>
      </c>
      <c r="AT1303" s="16" t="s">
        <v>79</v>
      </c>
      <c r="AU1303" s="15" t="s">
        <v>90</v>
      </c>
      <c r="AV1303" s="17" t="s">
        <v>79</v>
      </c>
      <c r="AW1303" s="17">
        <v>24</v>
      </c>
      <c r="AX1303" s="17">
        <v>25</v>
      </c>
      <c r="AY1303" s="63">
        <v>160</v>
      </c>
      <c r="AZ1303" s="63">
        <v>40</v>
      </c>
      <c r="BA1303" s="64">
        <v>2</v>
      </c>
      <c r="BB1303" s="64" t="s">
        <v>79</v>
      </c>
      <c r="BC1303" s="64" t="s">
        <v>79</v>
      </c>
      <c r="BD1303" s="64" t="s">
        <v>376</v>
      </c>
      <c r="BE1303" s="64" t="s">
        <v>94</v>
      </c>
      <c r="BF1303" s="64" t="s">
        <v>79</v>
      </c>
      <c r="BG1303" s="64" t="b">
        <v>0</v>
      </c>
    </row>
    <row r="1304" spans="41:59" ht="12.75">
      <c r="AO1304" s="5">
        <v>1295</v>
      </c>
      <c r="AP1304" s="77" t="s">
        <v>1183</v>
      </c>
      <c r="AQ1304" s="14" t="s">
        <v>177</v>
      </c>
      <c r="AR1304" s="15" t="s">
        <v>104</v>
      </c>
      <c r="AS1304" s="15" t="s">
        <v>132</v>
      </c>
      <c r="AT1304" s="16" t="s">
        <v>79</v>
      </c>
      <c r="AU1304" s="15" t="s">
        <v>147</v>
      </c>
      <c r="AV1304" s="17" t="s">
        <v>79</v>
      </c>
      <c r="AW1304" s="17">
        <v>240</v>
      </c>
      <c r="AX1304" s="17">
        <v>25</v>
      </c>
      <c r="AY1304" s="63">
        <v>90</v>
      </c>
      <c r="AZ1304" s="63">
        <v>23</v>
      </c>
      <c r="BA1304" s="64">
        <v>2</v>
      </c>
      <c r="BB1304" s="64" t="s">
        <v>79</v>
      </c>
      <c r="BC1304" s="64" t="s">
        <v>79</v>
      </c>
      <c r="BD1304" s="64" t="s">
        <v>376</v>
      </c>
      <c r="BE1304" s="64" t="s">
        <v>94</v>
      </c>
      <c r="BF1304" s="64" t="s">
        <v>79</v>
      </c>
      <c r="BG1304" s="64" t="b">
        <v>0</v>
      </c>
    </row>
    <row r="1305" spans="41:59" ht="12.75">
      <c r="AO1305" s="5">
        <v>1296</v>
      </c>
      <c r="AP1305" s="77" t="s">
        <v>1184</v>
      </c>
      <c r="AQ1305" s="14" t="s">
        <v>177</v>
      </c>
      <c r="AR1305" s="15" t="s">
        <v>79</v>
      </c>
      <c r="AS1305" s="15" t="s">
        <v>93</v>
      </c>
      <c r="AT1305" s="16" t="s">
        <v>79</v>
      </c>
      <c r="AU1305" s="15" t="s">
        <v>147</v>
      </c>
      <c r="AV1305" s="17" t="s">
        <v>79</v>
      </c>
      <c r="AW1305" s="17">
        <v>24</v>
      </c>
      <c r="AX1305" s="17">
        <v>25</v>
      </c>
      <c r="AY1305" s="63">
        <v>90</v>
      </c>
      <c r="AZ1305" s="63">
        <v>23</v>
      </c>
      <c r="BA1305" s="64">
        <v>1</v>
      </c>
      <c r="BB1305" s="64" t="s">
        <v>79</v>
      </c>
      <c r="BC1305" s="64" t="s">
        <v>79</v>
      </c>
      <c r="BD1305" s="64" t="s">
        <v>376</v>
      </c>
      <c r="BE1305" s="64" t="s">
        <v>94</v>
      </c>
      <c r="BF1305" s="64" t="s">
        <v>79</v>
      </c>
      <c r="BG1305" s="64" t="b">
        <v>0</v>
      </c>
    </row>
    <row r="1306" spans="41:59" ht="12.75">
      <c r="AO1306" s="5">
        <v>1297</v>
      </c>
      <c r="AP1306" s="77" t="s">
        <v>1185</v>
      </c>
      <c r="AQ1306" s="14" t="s">
        <v>177</v>
      </c>
      <c r="AR1306" s="15" t="s">
        <v>79</v>
      </c>
      <c r="AS1306" s="15" t="s">
        <v>132</v>
      </c>
      <c r="AT1306" s="16" t="s">
        <v>79</v>
      </c>
      <c r="AU1306" s="15" t="s">
        <v>90</v>
      </c>
      <c r="AV1306" s="17" t="s">
        <v>79</v>
      </c>
      <c r="AW1306" s="17">
        <v>24</v>
      </c>
      <c r="AX1306" s="17">
        <v>25</v>
      </c>
      <c r="AY1306" s="63">
        <v>160</v>
      </c>
      <c r="AZ1306" s="63">
        <v>40</v>
      </c>
      <c r="BA1306" s="64">
        <v>2</v>
      </c>
      <c r="BB1306" s="64" t="s">
        <v>79</v>
      </c>
      <c r="BC1306" s="64" t="s">
        <v>79</v>
      </c>
      <c r="BD1306" s="64" t="s">
        <v>376</v>
      </c>
      <c r="BE1306" s="64" t="s">
        <v>94</v>
      </c>
      <c r="BF1306" s="64" t="s">
        <v>1186</v>
      </c>
      <c r="BG1306" s="64" t="b">
        <v>0</v>
      </c>
    </row>
    <row r="1307" spans="41:59" ht="12.75">
      <c r="AO1307" s="5">
        <v>1298</v>
      </c>
      <c r="AP1307" s="77" t="s">
        <v>1187</v>
      </c>
      <c r="AQ1307" s="14" t="s">
        <v>177</v>
      </c>
      <c r="AR1307" s="15" t="s">
        <v>79</v>
      </c>
      <c r="AS1307" s="15" t="s">
        <v>79</v>
      </c>
      <c r="AT1307" s="16" t="s">
        <v>79</v>
      </c>
      <c r="AU1307" s="15" t="s">
        <v>90</v>
      </c>
      <c r="AV1307" s="17" t="s">
        <v>79</v>
      </c>
      <c r="AW1307" s="17">
        <v>24</v>
      </c>
      <c r="AX1307" s="17">
        <v>25</v>
      </c>
      <c r="AY1307" s="63">
        <v>160</v>
      </c>
      <c r="AZ1307" s="63">
        <v>40</v>
      </c>
      <c r="BA1307" s="64" t="s">
        <v>79</v>
      </c>
      <c r="BB1307" s="64" t="s">
        <v>79</v>
      </c>
      <c r="BC1307" s="64" t="s">
        <v>79</v>
      </c>
      <c r="BD1307" s="64" t="s">
        <v>376</v>
      </c>
      <c r="BE1307" s="64" t="s">
        <v>177</v>
      </c>
      <c r="BF1307" s="64" t="s">
        <v>79</v>
      </c>
      <c r="BG1307" s="64" t="b">
        <v>0</v>
      </c>
    </row>
    <row r="1308" spans="41:59" ht="12.75">
      <c r="AO1308" s="5">
        <v>1299</v>
      </c>
      <c r="AP1308" s="77" t="s">
        <v>1188</v>
      </c>
      <c r="AQ1308" s="14" t="s">
        <v>177</v>
      </c>
      <c r="AR1308" s="15" t="s">
        <v>79</v>
      </c>
      <c r="AS1308" s="15" t="s">
        <v>79</v>
      </c>
      <c r="AT1308" s="16" t="s">
        <v>79</v>
      </c>
      <c r="AU1308" s="15" t="s">
        <v>147</v>
      </c>
      <c r="AV1308" s="17" t="s">
        <v>79</v>
      </c>
      <c r="AW1308" s="17">
        <v>24</v>
      </c>
      <c r="AX1308" s="17">
        <v>25</v>
      </c>
      <c r="AY1308" s="63">
        <v>90</v>
      </c>
      <c r="AZ1308" s="63">
        <v>23</v>
      </c>
      <c r="BA1308" s="64" t="s">
        <v>79</v>
      </c>
      <c r="BB1308" s="64" t="s">
        <v>79</v>
      </c>
      <c r="BC1308" s="64" t="s">
        <v>79</v>
      </c>
      <c r="BD1308" s="64" t="s">
        <v>376</v>
      </c>
      <c r="BE1308" s="64" t="s">
        <v>177</v>
      </c>
      <c r="BF1308" s="64" t="s">
        <v>79</v>
      </c>
      <c r="BG1308" s="64" t="b">
        <v>0</v>
      </c>
    </row>
    <row r="1309" spans="41:59" ht="12.75">
      <c r="AO1309" s="5">
        <v>1300</v>
      </c>
      <c r="AP1309" s="77" t="s">
        <v>1189</v>
      </c>
      <c r="AQ1309" s="14" t="s">
        <v>177</v>
      </c>
      <c r="AR1309" s="15" t="s">
        <v>109</v>
      </c>
      <c r="AS1309" s="15" t="s">
        <v>79</v>
      </c>
      <c r="AT1309" s="16" t="s">
        <v>79</v>
      </c>
      <c r="AU1309" s="15" t="s">
        <v>90</v>
      </c>
      <c r="AV1309" s="17" t="s">
        <v>79</v>
      </c>
      <c r="AW1309" s="17">
        <v>120</v>
      </c>
      <c r="AX1309" s="17">
        <v>25</v>
      </c>
      <c r="AY1309" s="63">
        <v>160</v>
      </c>
      <c r="AZ1309" s="63">
        <v>40</v>
      </c>
      <c r="BA1309" s="64" t="s">
        <v>79</v>
      </c>
      <c r="BB1309" s="64" t="s">
        <v>79</v>
      </c>
      <c r="BC1309" s="64" t="s">
        <v>79</v>
      </c>
      <c r="BD1309" s="64" t="s">
        <v>376</v>
      </c>
      <c r="BE1309" s="64" t="s">
        <v>177</v>
      </c>
      <c r="BF1309" s="64" t="s">
        <v>79</v>
      </c>
      <c r="BG1309" s="64" t="b">
        <v>0</v>
      </c>
    </row>
    <row r="1310" spans="41:59" ht="12.75">
      <c r="AO1310" s="5">
        <v>1301</v>
      </c>
      <c r="AP1310" s="77" t="s">
        <v>1190</v>
      </c>
      <c r="AQ1310" s="14" t="s">
        <v>177</v>
      </c>
      <c r="AR1310" s="15" t="s">
        <v>109</v>
      </c>
      <c r="AS1310" s="15" t="s">
        <v>79</v>
      </c>
      <c r="AT1310" s="16" t="s">
        <v>868</v>
      </c>
      <c r="AU1310" s="15" t="s">
        <v>147</v>
      </c>
      <c r="AV1310" s="17" t="s">
        <v>79</v>
      </c>
      <c r="AW1310" s="17">
        <v>120</v>
      </c>
      <c r="AX1310" s="17">
        <v>25</v>
      </c>
      <c r="AY1310" s="63">
        <v>90</v>
      </c>
      <c r="AZ1310" s="63">
        <v>23</v>
      </c>
      <c r="BA1310" s="64" t="s">
        <v>79</v>
      </c>
      <c r="BB1310" s="64" t="s">
        <v>79</v>
      </c>
      <c r="BC1310" s="64" t="s">
        <v>79</v>
      </c>
      <c r="BD1310" s="64" t="s">
        <v>376</v>
      </c>
      <c r="BE1310" s="64" t="s">
        <v>94</v>
      </c>
      <c r="BF1310" s="64" t="s">
        <v>1174</v>
      </c>
      <c r="BG1310" s="64" t="b">
        <v>0</v>
      </c>
    </row>
    <row r="1311" spans="41:59" ht="12.75">
      <c r="AO1311" s="5">
        <v>1302</v>
      </c>
      <c r="AP1311" s="77" t="s">
        <v>1191</v>
      </c>
      <c r="AQ1311" s="14" t="s">
        <v>177</v>
      </c>
      <c r="AR1311" s="15" t="s">
        <v>109</v>
      </c>
      <c r="AS1311" s="15" t="s">
        <v>79</v>
      </c>
      <c r="AT1311" s="16" t="s">
        <v>868</v>
      </c>
      <c r="AU1311" s="15" t="s">
        <v>90</v>
      </c>
      <c r="AV1311" s="17" t="s">
        <v>79</v>
      </c>
      <c r="AW1311" s="17">
        <v>120</v>
      </c>
      <c r="AX1311" s="17">
        <v>25</v>
      </c>
      <c r="AY1311" s="63">
        <v>160</v>
      </c>
      <c r="AZ1311" s="63">
        <v>40</v>
      </c>
      <c r="BA1311" s="64" t="s">
        <v>79</v>
      </c>
      <c r="BB1311" s="64" t="s">
        <v>79</v>
      </c>
      <c r="BC1311" s="64" t="s">
        <v>79</v>
      </c>
      <c r="BD1311" s="64" t="s">
        <v>376</v>
      </c>
      <c r="BE1311" s="64" t="s">
        <v>94</v>
      </c>
      <c r="BF1311" s="64" t="s">
        <v>869</v>
      </c>
      <c r="BG1311" s="64" t="b">
        <v>0</v>
      </c>
    </row>
    <row r="1312" spans="41:59" ht="12.75">
      <c r="AO1312" s="5">
        <v>1303</v>
      </c>
      <c r="AP1312" s="77" t="s">
        <v>1192</v>
      </c>
      <c r="AQ1312" s="14" t="s">
        <v>177</v>
      </c>
      <c r="AR1312" s="15" t="s">
        <v>79</v>
      </c>
      <c r="AS1312" s="15" t="s">
        <v>79</v>
      </c>
      <c r="AT1312" s="16" t="s">
        <v>79</v>
      </c>
      <c r="AU1312" s="15" t="s">
        <v>90</v>
      </c>
      <c r="AV1312" s="17" t="s">
        <v>79</v>
      </c>
      <c r="AW1312" s="17">
        <v>24</v>
      </c>
      <c r="AX1312" s="17">
        <v>25</v>
      </c>
      <c r="AY1312" s="63">
        <v>160</v>
      </c>
      <c r="AZ1312" s="63">
        <v>40</v>
      </c>
      <c r="BA1312" s="64" t="s">
        <v>79</v>
      </c>
      <c r="BB1312" s="64" t="s">
        <v>79</v>
      </c>
      <c r="BC1312" s="64" t="s">
        <v>79</v>
      </c>
      <c r="BD1312" s="64" t="s">
        <v>376</v>
      </c>
      <c r="BE1312" s="64" t="s">
        <v>177</v>
      </c>
      <c r="BF1312" s="64" t="s">
        <v>869</v>
      </c>
      <c r="BG1312" s="64" t="b">
        <v>0</v>
      </c>
    </row>
    <row r="1313" spans="41:59" ht="12.75">
      <c r="AO1313" s="5">
        <v>1304</v>
      </c>
      <c r="AP1313" s="77" t="s">
        <v>1193</v>
      </c>
      <c r="AQ1313" s="14" t="s">
        <v>177</v>
      </c>
      <c r="AR1313" s="15" t="s">
        <v>79</v>
      </c>
      <c r="AS1313" s="15" t="s">
        <v>79</v>
      </c>
      <c r="AT1313" s="16" t="s">
        <v>79</v>
      </c>
      <c r="AU1313" s="15" t="s">
        <v>90</v>
      </c>
      <c r="AV1313" s="17" t="s">
        <v>79</v>
      </c>
      <c r="AW1313" s="17">
        <v>24</v>
      </c>
      <c r="AX1313" s="17">
        <v>25</v>
      </c>
      <c r="AY1313" s="63">
        <v>160</v>
      </c>
      <c r="AZ1313" s="63">
        <v>40</v>
      </c>
      <c r="BA1313" s="64" t="s">
        <v>79</v>
      </c>
      <c r="BB1313" s="64" t="s">
        <v>79</v>
      </c>
      <c r="BC1313" s="64" t="s">
        <v>79</v>
      </c>
      <c r="BD1313" s="64" t="s">
        <v>376</v>
      </c>
      <c r="BE1313" s="64" t="s">
        <v>177</v>
      </c>
      <c r="BF1313" s="64" t="s">
        <v>79</v>
      </c>
      <c r="BG1313" s="64" t="b">
        <v>0</v>
      </c>
    </row>
    <row r="1314" spans="41:59" ht="12.75">
      <c r="AO1314" s="5">
        <v>1305</v>
      </c>
      <c r="AP1314" s="77" t="s">
        <v>1194</v>
      </c>
      <c r="AQ1314" s="14" t="s">
        <v>177</v>
      </c>
      <c r="AR1314" s="15" t="s">
        <v>109</v>
      </c>
      <c r="AS1314" s="15" t="s">
        <v>79</v>
      </c>
      <c r="AT1314" s="16" t="s">
        <v>79</v>
      </c>
      <c r="AU1314" s="15" t="s">
        <v>90</v>
      </c>
      <c r="AV1314" s="17" t="s">
        <v>79</v>
      </c>
      <c r="AW1314" s="17">
        <v>120</v>
      </c>
      <c r="AX1314" s="17">
        <v>25</v>
      </c>
      <c r="AY1314" s="63">
        <v>160</v>
      </c>
      <c r="AZ1314" s="63">
        <v>40</v>
      </c>
      <c r="BA1314" s="64" t="s">
        <v>79</v>
      </c>
      <c r="BB1314" s="64" t="s">
        <v>79</v>
      </c>
      <c r="BC1314" s="64" t="s">
        <v>79</v>
      </c>
      <c r="BD1314" s="64" t="s">
        <v>376</v>
      </c>
      <c r="BE1314" s="64" t="s">
        <v>177</v>
      </c>
      <c r="BF1314" s="64" t="s">
        <v>79</v>
      </c>
      <c r="BG1314" s="64" t="b">
        <v>0</v>
      </c>
    </row>
    <row r="1315" spans="41:59" ht="12.75">
      <c r="AO1315" s="5">
        <v>1306</v>
      </c>
      <c r="AP1315" s="77" t="s">
        <v>1195</v>
      </c>
      <c r="AQ1315" s="14" t="s">
        <v>177</v>
      </c>
      <c r="AR1315" s="15" t="s">
        <v>79</v>
      </c>
      <c r="AS1315" s="15" t="s">
        <v>132</v>
      </c>
      <c r="AT1315" s="16" t="s">
        <v>79</v>
      </c>
      <c r="AU1315" s="15" t="s">
        <v>90</v>
      </c>
      <c r="AV1315" s="17" t="s">
        <v>79</v>
      </c>
      <c r="AW1315" s="17">
        <v>24</v>
      </c>
      <c r="AX1315" s="17">
        <v>25</v>
      </c>
      <c r="AY1315" s="63">
        <v>160</v>
      </c>
      <c r="AZ1315" s="63">
        <v>40</v>
      </c>
      <c r="BA1315" s="64">
        <v>2</v>
      </c>
      <c r="BB1315" s="64" t="s">
        <v>79</v>
      </c>
      <c r="BC1315" s="64" t="s">
        <v>79</v>
      </c>
      <c r="BD1315" s="64" t="s">
        <v>376</v>
      </c>
      <c r="BE1315" s="64" t="s">
        <v>94</v>
      </c>
      <c r="BF1315" s="64" t="s">
        <v>79</v>
      </c>
      <c r="BG1315" s="64" t="b">
        <v>0</v>
      </c>
    </row>
    <row r="1316" spans="41:59" ht="12.75">
      <c r="AO1316" s="5">
        <v>1307</v>
      </c>
      <c r="AP1316" s="77" t="s">
        <v>1196</v>
      </c>
      <c r="AQ1316" s="14" t="s">
        <v>177</v>
      </c>
      <c r="AR1316" s="15" t="s">
        <v>104</v>
      </c>
      <c r="AS1316" s="15" t="s">
        <v>132</v>
      </c>
      <c r="AT1316" s="16" t="s">
        <v>79</v>
      </c>
      <c r="AU1316" s="15" t="s">
        <v>90</v>
      </c>
      <c r="AV1316" s="17" t="s">
        <v>79</v>
      </c>
      <c r="AW1316" s="17">
        <v>240</v>
      </c>
      <c r="AX1316" s="17">
        <v>25</v>
      </c>
      <c r="AY1316" s="63">
        <v>160</v>
      </c>
      <c r="AZ1316" s="63">
        <v>40</v>
      </c>
      <c r="BA1316" s="64">
        <v>2</v>
      </c>
      <c r="BB1316" s="64" t="s">
        <v>79</v>
      </c>
      <c r="BC1316" s="64" t="s">
        <v>79</v>
      </c>
      <c r="BD1316" s="64" t="s">
        <v>376</v>
      </c>
      <c r="BE1316" s="64" t="s">
        <v>94</v>
      </c>
      <c r="BF1316" s="64" t="s">
        <v>79</v>
      </c>
      <c r="BG1316" s="64" t="b">
        <v>0</v>
      </c>
    </row>
    <row r="1317" spans="41:59" ht="12.75">
      <c r="AO1317" s="5">
        <v>1308</v>
      </c>
      <c r="AP1317" s="77" t="s">
        <v>1197</v>
      </c>
      <c r="AQ1317" s="14" t="s">
        <v>177</v>
      </c>
      <c r="AR1317" s="15" t="s">
        <v>109</v>
      </c>
      <c r="AS1317" s="15" t="s">
        <v>93</v>
      </c>
      <c r="AT1317" s="16" t="s">
        <v>868</v>
      </c>
      <c r="AU1317" s="15" t="s">
        <v>147</v>
      </c>
      <c r="AV1317" s="17" t="s">
        <v>79</v>
      </c>
      <c r="AW1317" s="17">
        <v>120</v>
      </c>
      <c r="AX1317" s="17">
        <v>25</v>
      </c>
      <c r="AY1317" s="63">
        <v>90</v>
      </c>
      <c r="AZ1317" s="63">
        <v>23</v>
      </c>
      <c r="BA1317" s="64">
        <v>1</v>
      </c>
      <c r="BB1317" s="64" t="s">
        <v>79</v>
      </c>
      <c r="BC1317" s="64" t="s">
        <v>79</v>
      </c>
      <c r="BD1317" s="64" t="s">
        <v>376</v>
      </c>
      <c r="BE1317" s="64" t="s">
        <v>94</v>
      </c>
      <c r="BF1317" s="64" t="s">
        <v>1174</v>
      </c>
      <c r="BG1317" s="64" t="b">
        <v>0</v>
      </c>
    </row>
    <row r="1318" spans="41:59" ht="12.75">
      <c r="AO1318" s="5">
        <v>1309</v>
      </c>
      <c r="AP1318" s="77" t="s">
        <v>1198</v>
      </c>
      <c r="AQ1318" s="14" t="s">
        <v>177</v>
      </c>
      <c r="AR1318" s="15" t="s">
        <v>109</v>
      </c>
      <c r="AS1318" s="15" t="s">
        <v>132</v>
      </c>
      <c r="AT1318" s="16" t="s">
        <v>868</v>
      </c>
      <c r="AU1318" s="15" t="s">
        <v>90</v>
      </c>
      <c r="AV1318" s="17" t="s">
        <v>79</v>
      </c>
      <c r="AW1318" s="17">
        <v>120</v>
      </c>
      <c r="AX1318" s="17">
        <v>25</v>
      </c>
      <c r="AY1318" s="63">
        <v>160</v>
      </c>
      <c r="AZ1318" s="63">
        <v>40</v>
      </c>
      <c r="BA1318" s="64">
        <v>2</v>
      </c>
      <c r="BB1318" s="64" t="s">
        <v>79</v>
      </c>
      <c r="BC1318" s="64" t="s">
        <v>79</v>
      </c>
      <c r="BD1318" s="64" t="s">
        <v>376</v>
      </c>
      <c r="BE1318" s="64" t="s">
        <v>94</v>
      </c>
      <c r="BF1318" s="64" t="s">
        <v>869</v>
      </c>
      <c r="BG1318" s="64" t="b">
        <v>0</v>
      </c>
    </row>
    <row r="1319" spans="41:59" ht="12.75">
      <c r="AO1319" s="5">
        <v>1310</v>
      </c>
      <c r="AP1319" s="77" t="s">
        <v>1199</v>
      </c>
      <c r="AQ1319" s="14" t="s">
        <v>177</v>
      </c>
      <c r="AR1319" s="15" t="s">
        <v>109</v>
      </c>
      <c r="AS1319" s="15" t="s">
        <v>132</v>
      </c>
      <c r="AT1319" s="16" t="s">
        <v>79</v>
      </c>
      <c r="AU1319" s="15" t="s">
        <v>147</v>
      </c>
      <c r="AV1319" s="17" t="s">
        <v>1200</v>
      </c>
      <c r="AW1319" s="17">
        <v>120</v>
      </c>
      <c r="AX1319" s="17">
        <v>25</v>
      </c>
      <c r="AY1319" s="63">
        <v>90</v>
      </c>
      <c r="AZ1319" s="63">
        <v>23</v>
      </c>
      <c r="BA1319" s="64">
        <v>2</v>
      </c>
      <c r="BB1319" s="64" t="s">
        <v>79</v>
      </c>
      <c r="BC1319" s="64" t="s">
        <v>79</v>
      </c>
      <c r="BD1319" s="64" t="s">
        <v>376</v>
      </c>
      <c r="BE1319" s="64" t="s">
        <v>94</v>
      </c>
      <c r="BF1319" s="64" t="s">
        <v>1174</v>
      </c>
      <c r="BG1319" s="64" t="b">
        <v>0</v>
      </c>
    </row>
    <row r="1320" spans="41:59" ht="12.75">
      <c r="AO1320" s="5">
        <v>1311</v>
      </c>
      <c r="AP1320" s="77" t="s">
        <v>1201</v>
      </c>
      <c r="AQ1320" s="14" t="s">
        <v>177</v>
      </c>
      <c r="AR1320" s="15" t="s">
        <v>109</v>
      </c>
      <c r="AS1320" s="15" t="s">
        <v>132</v>
      </c>
      <c r="AT1320" s="16" t="s">
        <v>79</v>
      </c>
      <c r="AU1320" s="15" t="s">
        <v>147</v>
      </c>
      <c r="AV1320" s="17" t="s">
        <v>1200</v>
      </c>
      <c r="AW1320" s="17">
        <v>120</v>
      </c>
      <c r="AX1320" s="17">
        <v>25</v>
      </c>
      <c r="AY1320" s="63">
        <v>90</v>
      </c>
      <c r="AZ1320" s="63">
        <v>23</v>
      </c>
      <c r="BA1320" s="64">
        <v>2</v>
      </c>
      <c r="BB1320" s="64" t="s">
        <v>79</v>
      </c>
      <c r="BC1320" s="64" t="s">
        <v>79</v>
      </c>
      <c r="BD1320" s="64" t="s">
        <v>376</v>
      </c>
      <c r="BE1320" s="64" t="s">
        <v>94</v>
      </c>
      <c r="BF1320" s="64" t="s">
        <v>79</v>
      </c>
      <c r="BG1320" s="64" t="b">
        <v>0</v>
      </c>
    </row>
    <row r="1321" spans="41:59" ht="12.75">
      <c r="AO1321" s="5">
        <v>1312</v>
      </c>
      <c r="AP1321" s="77" t="s">
        <v>375</v>
      </c>
      <c r="AQ1321" s="14" t="s">
        <v>79</v>
      </c>
      <c r="AR1321" s="15" t="s">
        <v>79</v>
      </c>
      <c r="AS1321" s="15" t="s">
        <v>79</v>
      </c>
      <c r="AT1321" s="16" t="s">
        <v>79</v>
      </c>
      <c r="AU1321" s="15" t="s">
        <v>79</v>
      </c>
      <c r="AV1321" s="17" t="s">
        <v>79</v>
      </c>
      <c r="AW1321" s="17">
        <v>24</v>
      </c>
      <c r="AX1321" s="17">
        <v>45</v>
      </c>
      <c r="AY1321" s="4" t="s">
        <v>147</v>
      </c>
      <c r="AZ1321" s="4">
        <v>18</v>
      </c>
      <c r="BA1321" s="5">
        <v>1</v>
      </c>
      <c r="BB1321" s="5" t="s">
        <v>79</v>
      </c>
      <c r="BC1321" s="5" t="s">
        <v>79</v>
      </c>
      <c r="BD1321" s="5" t="s">
        <v>376</v>
      </c>
      <c r="BE1321" s="5" t="s">
        <v>94</v>
      </c>
      <c r="BF1321" s="5" t="s">
        <v>79</v>
      </c>
      <c r="BG1321" s="5" t="b">
        <v>0</v>
      </c>
    </row>
    <row r="1322" spans="41:59" ht="12.75">
      <c r="AO1322" s="5">
        <v>1313</v>
      </c>
      <c r="AP1322" s="77" t="s">
        <v>377</v>
      </c>
      <c r="AQ1322" s="14" t="s">
        <v>79</v>
      </c>
      <c r="AR1322" s="15" t="s">
        <v>79</v>
      </c>
      <c r="AS1322" s="15" t="s">
        <v>79</v>
      </c>
      <c r="AT1322" s="16" t="s">
        <v>79</v>
      </c>
      <c r="AU1322" s="15" t="s">
        <v>79</v>
      </c>
      <c r="AV1322" s="17" t="s">
        <v>79</v>
      </c>
      <c r="AW1322" s="17">
        <v>24</v>
      </c>
      <c r="AX1322" s="17">
        <v>45</v>
      </c>
      <c r="AY1322" s="4" t="s">
        <v>147</v>
      </c>
      <c r="AZ1322" s="4">
        <v>18</v>
      </c>
      <c r="BA1322" s="5" t="s">
        <v>79</v>
      </c>
      <c r="BB1322" s="5" t="s">
        <v>79</v>
      </c>
      <c r="BC1322" s="5" t="s">
        <v>79</v>
      </c>
      <c r="BD1322" s="5" t="s">
        <v>376</v>
      </c>
      <c r="BE1322" s="5" t="s">
        <v>94</v>
      </c>
      <c r="BF1322" s="5" t="s">
        <v>79</v>
      </c>
      <c r="BG1322" s="5" t="b">
        <v>0</v>
      </c>
    </row>
    <row r="1323" spans="41:59" ht="12.75">
      <c r="AO1323" s="5">
        <v>1314</v>
      </c>
      <c r="AP1323" s="77" t="s">
        <v>378</v>
      </c>
      <c r="AQ1323" s="14" t="s">
        <v>79</v>
      </c>
      <c r="AR1323" s="15" t="s">
        <v>79</v>
      </c>
      <c r="AS1323" s="15" t="s">
        <v>79</v>
      </c>
      <c r="AT1323" s="16" t="s">
        <v>79</v>
      </c>
      <c r="AU1323" s="15" t="s">
        <v>79</v>
      </c>
      <c r="AV1323" s="17" t="s">
        <v>79</v>
      </c>
      <c r="AW1323" s="17">
        <v>24</v>
      </c>
      <c r="AX1323" s="17">
        <v>45</v>
      </c>
      <c r="AY1323" s="4" t="s">
        <v>147</v>
      </c>
      <c r="AZ1323" s="4">
        <v>18</v>
      </c>
      <c r="BA1323" s="5">
        <v>1</v>
      </c>
      <c r="BB1323" s="5" t="s">
        <v>79</v>
      </c>
      <c r="BC1323" s="5" t="s">
        <v>79</v>
      </c>
      <c r="BD1323" s="5" t="s">
        <v>376</v>
      </c>
      <c r="BE1323" s="5" t="s">
        <v>94</v>
      </c>
      <c r="BF1323" s="5" t="s">
        <v>79</v>
      </c>
      <c r="BG1323" s="5" t="b">
        <v>0</v>
      </c>
    </row>
    <row r="1324" spans="41:59" ht="12.75">
      <c r="AO1324" s="5">
        <v>1315</v>
      </c>
      <c r="AP1324" s="74" t="s">
        <v>78</v>
      </c>
      <c r="AQ1324" s="36" t="s">
        <v>79</v>
      </c>
      <c r="AR1324" s="37" t="s">
        <v>79</v>
      </c>
      <c r="AS1324" s="37" t="s">
        <v>79</v>
      </c>
      <c r="AT1324" s="38" t="s">
        <v>79</v>
      </c>
      <c r="AU1324" s="39" t="s">
        <v>79</v>
      </c>
      <c r="AV1324" s="39" t="s">
        <v>79</v>
      </c>
      <c r="AW1324" s="39">
        <v>24</v>
      </c>
      <c r="AX1324" s="39">
        <v>25</v>
      </c>
      <c r="AY1324" s="4" t="s">
        <v>80</v>
      </c>
      <c r="AZ1324" s="36">
        <v>28</v>
      </c>
      <c r="BA1324" s="72" t="s">
        <v>79</v>
      </c>
      <c r="BB1324" s="38" t="s">
        <v>79</v>
      </c>
      <c r="BC1324" s="72" t="s">
        <v>79</v>
      </c>
      <c r="BD1324" s="5" t="s">
        <v>81</v>
      </c>
      <c r="BE1324" s="5" t="s">
        <v>82</v>
      </c>
      <c r="BF1324" s="5" t="s">
        <v>79</v>
      </c>
      <c r="BG1324" s="5" t="b">
        <v>0</v>
      </c>
    </row>
    <row r="1325" spans="41:59" ht="12.75">
      <c r="AO1325" s="5">
        <v>1316</v>
      </c>
      <c r="AP1325" s="74" t="s">
        <v>83</v>
      </c>
      <c r="AQ1325" s="36" t="s">
        <v>79</v>
      </c>
      <c r="AR1325" s="37" t="s">
        <v>79</v>
      </c>
      <c r="AS1325" s="37" t="s">
        <v>79</v>
      </c>
      <c r="AT1325" s="38" t="s">
        <v>79</v>
      </c>
      <c r="AU1325" s="39" t="s">
        <v>79</v>
      </c>
      <c r="AV1325" s="39" t="s">
        <v>79</v>
      </c>
      <c r="AW1325" s="39">
        <v>24</v>
      </c>
      <c r="AX1325" s="39">
        <v>25</v>
      </c>
      <c r="AY1325" s="4" t="s">
        <v>80</v>
      </c>
      <c r="AZ1325" s="36">
        <v>28</v>
      </c>
      <c r="BA1325" s="72">
        <v>2</v>
      </c>
      <c r="BB1325" s="38" t="s">
        <v>79</v>
      </c>
      <c r="BC1325" s="72" t="s">
        <v>79</v>
      </c>
      <c r="BD1325" s="5" t="s">
        <v>81</v>
      </c>
      <c r="BE1325" s="5" t="s">
        <v>82</v>
      </c>
      <c r="BF1325" s="5" t="s">
        <v>79</v>
      </c>
      <c r="BG1325" s="5" t="b">
        <v>0</v>
      </c>
    </row>
    <row r="1326" spans="41:59" ht="12.75">
      <c r="AO1326" s="5">
        <v>1317</v>
      </c>
      <c r="AP1326" s="74" t="s">
        <v>84</v>
      </c>
      <c r="AQ1326" s="36" t="s">
        <v>79</v>
      </c>
      <c r="AR1326" s="37" t="s">
        <v>79</v>
      </c>
      <c r="AS1326" s="37" t="s">
        <v>79</v>
      </c>
      <c r="AT1326" s="45" t="s">
        <v>79</v>
      </c>
      <c r="AU1326" s="39" t="s">
        <v>79</v>
      </c>
      <c r="AV1326" s="39" t="s">
        <v>79</v>
      </c>
      <c r="AW1326" s="39">
        <v>24</v>
      </c>
      <c r="AX1326" s="39">
        <v>16</v>
      </c>
      <c r="AY1326" s="4" t="s">
        <v>85</v>
      </c>
      <c r="AZ1326" s="36">
        <v>20</v>
      </c>
      <c r="BA1326" s="72" t="s">
        <v>79</v>
      </c>
      <c r="BB1326" s="38" t="s">
        <v>79</v>
      </c>
      <c r="BC1326" s="72" t="s">
        <v>79</v>
      </c>
      <c r="BD1326" s="5" t="s">
        <v>81</v>
      </c>
      <c r="BE1326" s="5" t="s">
        <v>86</v>
      </c>
      <c r="BF1326" s="5" t="s">
        <v>79</v>
      </c>
      <c r="BG1326" s="5" t="b">
        <v>0</v>
      </c>
    </row>
    <row r="1327" spans="41:59" ht="12.75">
      <c r="AO1327" s="5">
        <v>1318</v>
      </c>
      <c r="AP1327" s="74" t="s">
        <v>87</v>
      </c>
      <c r="AQ1327" s="36" t="s">
        <v>79</v>
      </c>
      <c r="AR1327" s="37" t="s">
        <v>79</v>
      </c>
      <c r="AS1327" s="37" t="s">
        <v>79</v>
      </c>
      <c r="AT1327" s="38" t="s">
        <v>79</v>
      </c>
      <c r="AU1327" s="39" t="s">
        <v>79</v>
      </c>
      <c r="AV1327" s="39" t="s">
        <v>79</v>
      </c>
      <c r="AW1327" s="39">
        <v>24</v>
      </c>
      <c r="AX1327" s="39">
        <v>16</v>
      </c>
      <c r="AY1327" s="4" t="s">
        <v>85</v>
      </c>
      <c r="AZ1327" s="36">
        <v>20</v>
      </c>
      <c r="BA1327" s="72">
        <v>1</v>
      </c>
      <c r="BB1327" s="38" t="s">
        <v>79</v>
      </c>
      <c r="BC1327" s="72" t="s">
        <v>79</v>
      </c>
      <c r="BD1327" s="5" t="s">
        <v>81</v>
      </c>
      <c r="BE1327" s="5" t="s">
        <v>86</v>
      </c>
      <c r="BF1327" s="5" t="s">
        <v>79</v>
      </c>
      <c r="BG1327" s="5" t="b">
        <v>0</v>
      </c>
    </row>
    <row r="1328" spans="41:59" ht="12.75">
      <c r="AO1328" s="5">
        <v>1319</v>
      </c>
      <c r="AP1328" s="74" t="s">
        <v>88</v>
      </c>
      <c r="AQ1328" s="36" t="s">
        <v>89</v>
      </c>
      <c r="AR1328" s="37" t="s">
        <v>79</v>
      </c>
      <c r="AS1328" s="37" t="s">
        <v>79</v>
      </c>
      <c r="AT1328" s="38" t="s">
        <v>79</v>
      </c>
      <c r="AU1328" s="39" t="s">
        <v>90</v>
      </c>
      <c r="AV1328" s="39" t="s">
        <v>79</v>
      </c>
      <c r="AW1328" s="39">
        <v>24</v>
      </c>
      <c r="AX1328" s="39">
        <v>60</v>
      </c>
      <c r="AY1328" s="4" t="s">
        <v>85</v>
      </c>
      <c r="AZ1328" s="4">
        <v>20</v>
      </c>
      <c r="BA1328" s="5" t="s">
        <v>79</v>
      </c>
      <c r="BB1328" s="5" t="s">
        <v>79</v>
      </c>
      <c r="BC1328" s="5" t="s">
        <v>79</v>
      </c>
      <c r="BD1328" s="5" t="s">
        <v>81</v>
      </c>
      <c r="BE1328" s="5" t="s">
        <v>91</v>
      </c>
      <c r="BF1328" s="5" t="s">
        <v>79</v>
      </c>
      <c r="BG1328" s="5" t="b">
        <v>0</v>
      </c>
    </row>
    <row r="1329" spans="41:59" ht="12.75">
      <c r="AO1329" s="5">
        <v>1320</v>
      </c>
      <c r="AP1329" s="74" t="s">
        <v>92</v>
      </c>
      <c r="AQ1329" s="36" t="s">
        <v>89</v>
      </c>
      <c r="AR1329" s="37" t="s">
        <v>79</v>
      </c>
      <c r="AS1329" s="37" t="s">
        <v>93</v>
      </c>
      <c r="AT1329" s="38" t="s">
        <v>79</v>
      </c>
      <c r="AU1329" s="39" t="s">
        <v>90</v>
      </c>
      <c r="AV1329" s="39" t="s">
        <v>79</v>
      </c>
      <c r="AW1329" s="39">
        <v>24</v>
      </c>
      <c r="AX1329" s="39">
        <v>60</v>
      </c>
      <c r="AY1329" s="4" t="s">
        <v>85</v>
      </c>
      <c r="AZ1329" s="4">
        <v>20</v>
      </c>
      <c r="BA1329" s="5">
        <v>1</v>
      </c>
      <c r="BB1329" s="5" t="s">
        <v>79</v>
      </c>
      <c r="BC1329" s="5" t="s">
        <v>79</v>
      </c>
      <c r="BD1329" s="5" t="s">
        <v>81</v>
      </c>
      <c r="BE1329" s="5" t="s">
        <v>94</v>
      </c>
      <c r="BF1329" s="5" t="s">
        <v>79</v>
      </c>
      <c r="BG1329" s="5" t="b">
        <v>0</v>
      </c>
    </row>
    <row r="1330" spans="41:59" ht="12.75">
      <c r="AO1330" s="5">
        <v>1321</v>
      </c>
      <c r="AP1330" s="74" t="s">
        <v>95</v>
      </c>
      <c r="AQ1330" s="36" t="s">
        <v>79</v>
      </c>
      <c r="AR1330" s="37" t="s">
        <v>79</v>
      </c>
      <c r="AS1330" s="37" t="s">
        <v>79</v>
      </c>
      <c r="AT1330" s="38" t="s">
        <v>79</v>
      </c>
      <c r="AU1330" s="39" t="s">
        <v>79</v>
      </c>
      <c r="AV1330" s="39" t="s">
        <v>79</v>
      </c>
      <c r="AW1330" s="39">
        <v>120</v>
      </c>
      <c r="AX1330" s="39">
        <v>16</v>
      </c>
      <c r="AY1330" s="4" t="s">
        <v>85</v>
      </c>
      <c r="AZ1330" s="4">
        <v>20</v>
      </c>
      <c r="BA1330" s="5" t="s">
        <v>79</v>
      </c>
      <c r="BB1330" s="5" t="s">
        <v>79</v>
      </c>
      <c r="BC1330" s="5" t="s">
        <v>79</v>
      </c>
      <c r="BD1330" s="5" t="s">
        <v>81</v>
      </c>
      <c r="BE1330" s="5" t="s">
        <v>96</v>
      </c>
      <c r="BF1330" s="5" t="s">
        <v>79</v>
      </c>
      <c r="BG1330" s="5" t="b">
        <v>0</v>
      </c>
    </row>
    <row r="1331" spans="41:59" ht="12.75">
      <c r="AO1331" s="5">
        <v>1322</v>
      </c>
      <c r="AP1331" s="74" t="s">
        <v>97</v>
      </c>
      <c r="AQ1331" s="36" t="s">
        <v>79</v>
      </c>
      <c r="AR1331" s="37" t="s">
        <v>79</v>
      </c>
      <c r="AS1331" s="37" t="s">
        <v>79</v>
      </c>
      <c r="AT1331" s="38" t="s">
        <v>79</v>
      </c>
      <c r="AU1331" s="39" t="s">
        <v>79</v>
      </c>
      <c r="AV1331" s="39" t="s">
        <v>79</v>
      </c>
      <c r="AW1331" s="39">
        <v>120</v>
      </c>
      <c r="AX1331" s="39">
        <v>16</v>
      </c>
      <c r="AY1331" s="4" t="s">
        <v>85</v>
      </c>
      <c r="AZ1331" s="4">
        <v>20</v>
      </c>
      <c r="BA1331" s="5">
        <v>1</v>
      </c>
      <c r="BB1331" s="5" t="s">
        <v>79</v>
      </c>
      <c r="BC1331" s="5" t="s">
        <v>79</v>
      </c>
      <c r="BD1331" s="5" t="s">
        <v>81</v>
      </c>
      <c r="BE1331" s="5" t="s">
        <v>96</v>
      </c>
      <c r="BF1331" s="5" t="s">
        <v>79</v>
      </c>
      <c r="BG1331" s="5" t="b">
        <v>0</v>
      </c>
    </row>
    <row r="1332" spans="41:59" ht="12.75">
      <c r="AO1332" s="5">
        <v>1323</v>
      </c>
      <c r="AP1332" s="74" t="s">
        <v>98</v>
      </c>
      <c r="AQ1332" s="36" t="s">
        <v>79</v>
      </c>
      <c r="AR1332" s="37" t="s">
        <v>79</v>
      </c>
      <c r="AS1332" s="37" t="s">
        <v>79</v>
      </c>
      <c r="AT1332" s="38" t="s">
        <v>79</v>
      </c>
      <c r="AU1332" s="39" t="s">
        <v>79</v>
      </c>
      <c r="AV1332" s="39" t="s">
        <v>79</v>
      </c>
      <c r="AW1332" s="39">
        <v>208</v>
      </c>
      <c r="AX1332" s="39">
        <v>16</v>
      </c>
      <c r="AY1332" s="4" t="s">
        <v>85</v>
      </c>
      <c r="AZ1332" s="4">
        <v>20</v>
      </c>
      <c r="BA1332" s="5" t="s">
        <v>79</v>
      </c>
      <c r="BB1332" s="5" t="s">
        <v>79</v>
      </c>
      <c r="BC1332" s="5" t="s">
        <v>79</v>
      </c>
      <c r="BD1332" s="5" t="s">
        <v>81</v>
      </c>
      <c r="BE1332" s="5" t="s">
        <v>86</v>
      </c>
      <c r="BF1332" s="5" t="s">
        <v>79</v>
      </c>
      <c r="BG1332" s="5" t="b">
        <v>0</v>
      </c>
    </row>
    <row r="1333" spans="41:59" ht="12.75">
      <c r="AO1333" s="5">
        <v>1324</v>
      </c>
      <c r="AP1333" s="74" t="s">
        <v>99</v>
      </c>
      <c r="AQ1333" s="36" t="s">
        <v>79</v>
      </c>
      <c r="AR1333" s="37" t="s">
        <v>79</v>
      </c>
      <c r="AS1333" s="37" t="s">
        <v>79</v>
      </c>
      <c r="AT1333" s="38" t="s">
        <v>79</v>
      </c>
      <c r="AU1333" s="39" t="s">
        <v>79</v>
      </c>
      <c r="AV1333" s="39" t="s">
        <v>79</v>
      </c>
      <c r="AW1333" s="39">
        <v>208</v>
      </c>
      <c r="AX1333" s="39">
        <v>16</v>
      </c>
      <c r="AY1333" s="4" t="s">
        <v>85</v>
      </c>
      <c r="AZ1333" s="4">
        <v>20</v>
      </c>
      <c r="BA1333" s="5">
        <v>1</v>
      </c>
      <c r="BB1333" s="5" t="s">
        <v>79</v>
      </c>
      <c r="BC1333" s="5" t="s">
        <v>79</v>
      </c>
      <c r="BD1333" s="5" t="s">
        <v>81</v>
      </c>
      <c r="BE1333" s="5" t="s">
        <v>86</v>
      </c>
      <c r="BF1333" s="5" t="s">
        <v>79</v>
      </c>
      <c r="BG1333" s="5" t="b">
        <v>0</v>
      </c>
    </row>
    <row r="1334" spans="41:59" ht="12.75">
      <c r="AO1334" s="5">
        <v>1325</v>
      </c>
      <c r="AP1334" s="74" t="s">
        <v>100</v>
      </c>
      <c r="AQ1334" s="36" t="s">
        <v>79</v>
      </c>
      <c r="AR1334" s="37" t="s">
        <v>79</v>
      </c>
      <c r="AS1334" s="37" t="s">
        <v>79</v>
      </c>
      <c r="AT1334" s="38" t="s">
        <v>79</v>
      </c>
      <c r="AU1334" s="39" t="s">
        <v>79</v>
      </c>
      <c r="AV1334" s="39" t="s">
        <v>79</v>
      </c>
      <c r="AW1334" s="39">
        <v>240</v>
      </c>
      <c r="AX1334" s="39">
        <v>16</v>
      </c>
      <c r="AY1334" s="4" t="s">
        <v>85</v>
      </c>
      <c r="AZ1334" s="4">
        <v>20</v>
      </c>
      <c r="BA1334" s="5" t="s">
        <v>79</v>
      </c>
      <c r="BB1334" s="5" t="s">
        <v>79</v>
      </c>
      <c r="BC1334" s="5" t="s">
        <v>79</v>
      </c>
      <c r="BD1334" s="5" t="s">
        <v>81</v>
      </c>
      <c r="BE1334" s="5" t="s">
        <v>101</v>
      </c>
      <c r="BF1334" s="5" t="s">
        <v>79</v>
      </c>
      <c r="BG1334" s="5" t="b">
        <v>0</v>
      </c>
    </row>
    <row r="1335" spans="41:59" ht="12.75">
      <c r="AO1335" s="5">
        <v>1326</v>
      </c>
      <c r="AP1335" s="74" t="s">
        <v>102</v>
      </c>
      <c r="AQ1335" s="36" t="s">
        <v>79</v>
      </c>
      <c r="AR1335" s="37" t="s">
        <v>79</v>
      </c>
      <c r="AS1335" s="37" t="s">
        <v>79</v>
      </c>
      <c r="AT1335" s="38" t="s">
        <v>79</v>
      </c>
      <c r="AU1335" s="39" t="s">
        <v>79</v>
      </c>
      <c r="AV1335" s="39" t="s">
        <v>79</v>
      </c>
      <c r="AW1335" s="39">
        <v>240</v>
      </c>
      <c r="AX1335" s="39">
        <v>16</v>
      </c>
      <c r="AY1335" s="4" t="s">
        <v>85</v>
      </c>
      <c r="AZ1335" s="4">
        <v>20</v>
      </c>
      <c r="BA1335" s="5">
        <v>1</v>
      </c>
      <c r="BB1335" s="5" t="s">
        <v>79</v>
      </c>
      <c r="BC1335" s="5" t="s">
        <v>79</v>
      </c>
      <c r="BD1335" s="5" t="s">
        <v>81</v>
      </c>
      <c r="BE1335" s="5" t="s">
        <v>101</v>
      </c>
      <c r="BF1335" s="5" t="s">
        <v>79</v>
      </c>
      <c r="BG1335" s="5" t="b">
        <v>0</v>
      </c>
    </row>
    <row r="1336" spans="41:59" ht="12.75">
      <c r="AO1336" s="5">
        <v>1327</v>
      </c>
      <c r="AP1336" s="74" t="s">
        <v>103</v>
      </c>
      <c r="AQ1336" s="36" t="s">
        <v>89</v>
      </c>
      <c r="AR1336" s="37" t="s">
        <v>104</v>
      </c>
      <c r="AS1336" s="37" t="s">
        <v>79</v>
      </c>
      <c r="AT1336" s="38" t="s">
        <v>79</v>
      </c>
      <c r="AU1336" s="39" t="s">
        <v>90</v>
      </c>
      <c r="AV1336" s="39" t="s">
        <v>79</v>
      </c>
      <c r="AW1336" s="39">
        <v>208</v>
      </c>
      <c r="AX1336" s="39">
        <v>60</v>
      </c>
      <c r="AY1336" s="4" t="s">
        <v>85</v>
      </c>
      <c r="AZ1336" s="4">
        <v>20</v>
      </c>
      <c r="BA1336" s="5" t="s">
        <v>79</v>
      </c>
      <c r="BB1336" s="5" t="s">
        <v>79</v>
      </c>
      <c r="BC1336" s="5" t="s">
        <v>79</v>
      </c>
      <c r="BD1336" s="5" t="s">
        <v>81</v>
      </c>
      <c r="BE1336" s="5" t="s">
        <v>105</v>
      </c>
      <c r="BF1336" s="5" t="s">
        <v>106</v>
      </c>
      <c r="BG1336" s="5" t="b">
        <v>0</v>
      </c>
    </row>
    <row r="1337" spans="41:59" ht="12.75">
      <c r="AO1337" s="5">
        <v>1328</v>
      </c>
      <c r="AP1337" s="74" t="s">
        <v>107</v>
      </c>
      <c r="AQ1337" s="36" t="s">
        <v>89</v>
      </c>
      <c r="AR1337" s="37" t="s">
        <v>104</v>
      </c>
      <c r="AS1337" s="37" t="s">
        <v>93</v>
      </c>
      <c r="AT1337" s="38" t="s">
        <v>79</v>
      </c>
      <c r="AU1337" s="39" t="s">
        <v>90</v>
      </c>
      <c r="AV1337" s="39" t="s">
        <v>79</v>
      </c>
      <c r="AW1337" s="39">
        <v>208</v>
      </c>
      <c r="AX1337" s="39">
        <v>60</v>
      </c>
      <c r="AY1337" s="4" t="s">
        <v>85</v>
      </c>
      <c r="AZ1337" s="4">
        <v>20</v>
      </c>
      <c r="BA1337" s="5">
        <v>1</v>
      </c>
      <c r="BB1337" s="5" t="s">
        <v>79</v>
      </c>
      <c r="BC1337" s="5" t="s">
        <v>79</v>
      </c>
      <c r="BD1337" s="5" t="s">
        <v>81</v>
      </c>
      <c r="BE1337" s="5" t="s">
        <v>105</v>
      </c>
      <c r="BF1337" s="5" t="s">
        <v>106</v>
      </c>
      <c r="BG1337" s="5" t="b">
        <v>0</v>
      </c>
    </row>
    <row r="1338" spans="41:59" ht="12.75">
      <c r="AO1338" s="5">
        <v>1329</v>
      </c>
      <c r="AP1338" s="74" t="s">
        <v>108</v>
      </c>
      <c r="AQ1338" s="36" t="s">
        <v>89</v>
      </c>
      <c r="AR1338" s="37" t="s">
        <v>109</v>
      </c>
      <c r="AS1338" s="37" t="s">
        <v>79</v>
      </c>
      <c r="AT1338" s="38" t="s">
        <v>79</v>
      </c>
      <c r="AU1338" s="39" t="s">
        <v>90</v>
      </c>
      <c r="AV1338" s="39" t="s">
        <v>79</v>
      </c>
      <c r="AW1338" s="39">
        <v>120</v>
      </c>
      <c r="AX1338" s="39">
        <v>60</v>
      </c>
      <c r="AY1338" s="4" t="s">
        <v>85</v>
      </c>
      <c r="AZ1338" s="4">
        <v>20</v>
      </c>
      <c r="BA1338" s="5" t="s">
        <v>79</v>
      </c>
      <c r="BB1338" s="5" t="s">
        <v>79</v>
      </c>
      <c r="BC1338" s="5" t="s">
        <v>79</v>
      </c>
      <c r="BD1338" s="5" t="s">
        <v>81</v>
      </c>
      <c r="BE1338" s="5" t="s">
        <v>110</v>
      </c>
      <c r="BF1338" s="5" t="s">
        <v>106</v>
      </c>
      <c r="BG1338" s="5" t="b">
        <v>0</v>
      </c>
    </row>
    <row r="1339" spans="41:59" ht="12.75">
      <c r="AO1339" s="5">
        <v>1330</v>
      </c>
      <c r="AP1339" s="74" t="s">
        <v>111</v>
      </c>
      <c r="AQ1339" s="36" t="s">
        <v>89</v>
      </c>
      <c r="AR1339" s="37" t="s">
        <v>109</v>
      </c>
      <c r="AS1339" s="37" t="s">
        <v>93</v>
      </c>
      <c r="AT1339" s="38" t="s">
        <v>79</v>
      </c>
      <c r="AU1339" s="39" t="s">
        <v>90</v>
      </c>
      <c r="AV1339" s="39" t="s">
        <v>79</v>
      </c>
      <c r="AW1339" s="39">
        <v>120</v>
      </c>
      <c r="AX1339" s="39">
        <v>60</v>
      </c>
      <c r="AY1339" s="4" t="s">
        <v>85</v>
      </c>
      <c r="AZ1339" s="4">
        <v>20</v>
      </c>
      <c r="BA1339" s="5">
        <v>1</v>
      </c>
      <c r="BB1339" s="5" t="s">
        <v>79</v>
      </c>
      <c r="BC1339" s="5" t="s">
        <v>79</v>
      </c>
      <c r="BD1339" s="5" t="s">
        <v>81</v>
      </c>
      <c r="BE1339" s="5" t="s">
        <v>112</v>
      </c>
      <c r="BF1339" s="5" t="s">
        <v>106</v>
      </c>
      <c r="BG1339" s="5" t="b">
        <v>0</v>
      </c>
    </row>
    <row r="1340" spans="41:59" ht="12.75">
      <c r="AO1340" s="5">
        <v>1331</v>
      </c>
      <c r="AP1340" s="74" t="s">
        <v>113</v>
      </c>
      <c r="AQ1340" s="36" t="s">
        <v>89</v>
      </c>
      <c r="AR1340" s="37" t="s">
        <v>104</v>
      </c>
      <c r="AS1340" s="37" t="s">
        <v>79</v>
      </c>
      <c r="AT1340" s="38" t="s">
        <v>79</v>
      </c>
      <c r="AU1340" s="39" t="s">
        <v>90</v>
      </c>
      <c r="AV1340" s="39" t="s">
        <v>79</v>
      </c>
      <c r="AW1340" s="39">
        <v>240</v>
      </c>
      <c r="AX1340" s="39">
        <v>60</v>
      </c>
      <c r="AY1340" s="4" t="s">
        <v>85</v>
      </c>
      <c r="AZ1340" s="4">
        <v>20</v>
      </c>
      <c r="BA1340" s="5" t="s">
        <v>79</v>
      </c>
      <c r="BB1340" s="5" t="s">
        <v>79</v>
      </c>
      <c r="BC1340" s="5" t="s">
        <v>79</v>
      </c>
      <c r="BD1340" s="5" t="s">
        <v>81</v>
      </c>
      <c r="BE1340" s="5" t="s">
        <v>105</v>
      </c>
      <c r="BF1340" s="5" t="s">
        <v>114</v>
      </c>
      <c r="BG1340" s="5" t="b">
        <v>0</v>
      </c>
    </row>
    <row r="1341" spans="41:59" ht="12.75">
      <c r="AO1341" s="5">
        <v>1332</v>
      </c>
      <c r="AP1341" s="74" t="s">
        <v>115</v>
      </c>
      <c r="AQ1341" s="36" t="s">
        <v>89</v>
      </c>
      <c r="AR1341" s="37" t="s">
        <v>104</v>
      </c>
      <c r="AS1341" s="37" t="s">
        <v>93</v>
      </c>
      <c r="AT1341" s="45" t="s">
        <v>79</v>
      </c>
      <c r="AU1341" s="39" t="s">
        <v>90</v>
      </c>
      <c r="AV1341" s="39" t="s">
        <v>79</v>
      </c>
      <c r="AW1341" s="39">
        <v>240</v>
      </c>
      <c r="AX1341" s="39">
        <v>60</v>
      </c>
      <c r="AY1341" s="4" t="s">
        <v>85</v>
      </c>
      <c r="AZ1341" s="4">
        <v>20</v>
      </c>
      <c r="BA1341" s="5">
        <v>1</v>
      </c>
      <c r="BB1341" s="5" t="s">
        <v>79</v>
      </c>
      <c r="BC1341" s="5" t="s">
        <v>79</v>
      </c>
      <c r="BD1341" s="5" t="s">
        <v>81</v>
      </c>
      <c r="BE1341" s="5" t="s">
        <v>105</v>
      </c>
      <c r="BF1341" s="5" t="s">
        <v>114</v>
      </c>
      <c r="BG1341" s="5" t="b">
        <v>0</v>
      </c>
    </row>
    <row r="1342" spans="41:59" ht="12.75">
      <c r="AO1342" s="5">
        <v>1333</v>
      </c>
      <c r="AP1342" s="74" t="s">
        <v>116</v>
      </c>
      <c r="AQ1342" s="36" t="s">
        <v>79</v>
      </c>
      <c r="AR1342" s="37" t="s">
        <v>79</v>
      </c>
      <c r="AS1342" s="37" t="s">
        <v>79</v>
      </c>
      <c r="AT1342" s="38" t="s">
        <v>79</v>
      </c>
      <c r="AU1342" s="39" t="s">
        <v>79</v>
      </c>
      <c r="AV1342" s="39" t="s">
        <v>79</v>
      </c>
      <c r="AW1342" s="39">
        <v>120</v>
      </c>
      <c r="AX1342" s="39">
        <v>20</v>
      </c>
      <c r="AY1342" s="4" t="s">
        <v>117</v>
      </c>
      <c r="AZ1342" s="4" t="s">
        <v>79</v>
      </c>
      <c r="BA1342" s="5" t="s">
        <v>79</v>
      </c>
      <c r="BB1342" s="5" t="s">
        <v>79</v>
      </c>
      <c r="BC1342" s="5" t="s">
        <v>79</v>
      </c>
      <c r="BD1342" s="5" t="s">
        <v>81</v>
      </c>
      <c r="BE1342" s="5" t="s">
        <v>94</v>
      </c>
      <c r="BF1342" s="5" t="s">
        <v>79</v>
      </c>
      <c r="BG1342" s="5" t="b">
        <v>0</v>
      </c>
    </row>
    <row r="1343" spans="41:59" ht="12.75">
      <c r="AO1343" s="5">
        <v>1334</v>
      </c>
      <c r="AP1343" s="74" t="s">
        <v>118</v>
      </c>
      <c r="AQ1343" s="36" t="s">
        <v>79</v>
      </c>
      <c r="AR1343" s="37" t="s">
        <v>79</v>
      </c>
      <c r="AS1343" s="37" t="s">
        <v>79</v>
      </c>
      <c r="AT1343" s="38" t="s">
        <v>79</v>
      </c>
      <c r="AU1343" s="39" t="s">
        <v>79</v>
      </c>
      <c r="AV1343" s="39" t="s">
        <v>79</v>
      </c>
      <c r="AW1343" s="39">
        <v>24</v>
      </c>
      <c r="AX1343" s="39">
        <v>20</v>
      </c>
      <c r="AY1343" s="4" t="s">
        <v>117</v>
      </c>
      <c r="AZ1343" s="4" t="s">
        <v>79</v>
      </c>
      <c r="BA1343" s="5" t="s">
        <v>79</v>
      </c>
      <c r="BB1343" s="5" t="s">
        <v>79</v>
      </c>
      <c r="BC1343" s="5" t="s">
        <v>79</v>
      </c>
      <c r="BD1343" s="5" t="s">
        <v>81</v>
      </c>
      <c r="BE1343" s="5" t="s">
        <v>94</v>
      </c>
      <c r="BF1343" s="5" t="s">
        <v>79</v>
      </c>
      <c r="BG1343" s="5" t="b">
        <v>0</v>
      </c>
    </row>
    <row r="1344" spans="41:59" ht="12.75">
      <c r="AO1344" s="5">
        <v>1335</v>
      </c>
      <c r="AP1344" s="74" t="s">
        <v>119</v>
      </c>
      <c r="AQ1344" s="36" t="s">
        <v>89</v>
      </c>
      <c r="AR1344" s="37" t="s">
        <v>104</v>
      </c>
      <c r="AS1344" s="37" t="s">
        <v>79</v>
      </c>
      <c r="AT1344" s="38" t="s">
        <v>79</v>
      </c>
      <c r="AU1344" s="39" t="s">
        <v>90</v>
      </c>
      <c r="AV1344" s="39" t="s">
        <v>79</v>
      </c>
      <c r="AW1344" s="39">
        <v>240</v>
      </c>
      <c r="AX1344" s="39">
        <v>60</v>
      </c>
      <c r="AY1344" s="4" t="s">
        <v>120</v>
      </c>
      <c r="AZ1344" s="4">
        <v>20</v>
      </c>
      <c r="BA1344" s="5" t="s">
        <v>79</v>
      </c>
      <c r="BB1344" s="5" t="s">
        <v>79</v>
      </c>
      <c r="BC1344" s="5" t="s">
        <v>79</v>
      </c>
      <c r="BD1344" s="5" t="s">
        <v>81</v>
      </c>
      <c r="BE1344" s="5" t="s">
        <v>105</v>
      </c>
      <c r="BF1344" s="5" t="s">
        <v>121</v>
      </c>
      <c r="BG1344" s="5" t="b">
        <v>0</v>
      </c>
    </row>
    <row r="1345" spans="41:59" ht="12.75">
      <c r="AO1345" s="5">
        <v>1336</v>
      </c>
      <c r="AP1345" s="74" t="s">
        <v>122</v>
      </c>
      <c r="AQ1345" s="36" t="s">
        <v>89</v>
      </c>
      <c r="AR1345" s="37" t="s">
        <v>104</v>
      </c>
      <c r="AS1345" s="37" t="s">
        <v>93</v>
      </c>
      <c r="AT1345" s="38" t="s">
        <v>79</v>
      </c>
      <c r="AU1345" s="39" t="s">
        <v>90</v>
      </c>
      <c r="AV1345" s="39" t="s">
        <v>79</v>
      </c>
      <c r="AW1345" s="39">
        <v>240</v>
      </c>
      <c r="AX1345" s="39">
        <v>60</v>
      </c>
      <c r="AY1345" s="4" t="s">
        <v>120</v>
      </c>
      <c r="AZ1345" s="4">
        <v>20</v>
      </c>
      <c r="BA1345" s="5">
        <v>1</v>
      </c>
      <c r="BB1345" s="5" t="s">
        <v>79</v>
      </c>
      <c r="BC1345" s="5" t="s">
        <v>79</v>
      </c>
      <c r="BD1345" s="5" t="s">
        <v>81</v>
      </c>
      <c r="BE1345" s="5" t="s">
        <v>105</v>
      </c>
      <c r="BF1345" s="5" t="s">
        <v>121</v>
      </c>
      <c r="BG1345" s="5" t="b">
        <v>0</v>
      </c>
    </row>
    <row r="1346" spans="41:59" ht="12.75">
      <c r="AO1346" s="5">
        <v>1337</v>
      </c>
      <c r="AP1346" s="74" t="s">
        <v>123</v>
      </c>
      <c r="AQ1346" s="36" t="s">
        <v>124</v>
      </c>
      <c r="AR1346" s="37" t="s">
        <v>79</v>
      </c>
      <c r="AS1346" s="37" t="s">
        <v>93</v>
      </c>
      <c r="AT1346" s="38" t="s">
        <v>79</v>
      </c>
      <c r="AU1346" s="39" t="s">
        <v>90</v>
      </c>
      <c r="AV1346" s="39" t="s">
        <v>79</v>
      </c>
      <c r="AW1346" s="39">
        <v>24</v>
      </c>
      <c r="AX1346" s="39">
        <v>220</v>
      </c>
      <c r="AY1346" s="4" t="s">
        <v>85</v>
      </c>
      <c r="AZ1346" s="4">
        <v>70</v>
      </c>
      <c r="BA1346" s="5">
        <v>1</v>
      </c>
      <c r="BB1346" s="5" t="s">
        <v>79</v>
      </c>
      <c r="BC1346" s="5" t="s">
        <v>79</v>
      </c>
      <c r="BD1346" s="5" t="s">
        <v>125</v>
      </c>
      <c r="BE1346" s="5" t="s">
        <v>94</v>
      </c>
      <c r="BF1346" s="5" t="s">
        <v>121</v>
      </c>
      <c r="BG1346" s="5" t="b">
        <v>0</v>
      </c>
    </row>
    <row r="1347" spans="41:59" ht="12.75">
      <c r="AO1347" s="5">
        <v>1338</v>
      </c>
      <c r="AP1347" s="74" t="s">
        <v>126</v>
      </c>
      <c r="AQ1347" s="36" t="s">
        <v>127</v>
      </c>
      <c r="AR1347" s="37" t="s">
        <v>109</v>
      </c>
      <c r="AS1347" s="37" t="s">
        <v>93</v>
      </c>
      <c r="AT1347" s="38" t="s">
        <v>79</v>
      </c>
      <c r="AU1347" s="39" t="s">
        <v>90</v>
      </c>
      <c r="AV1347" s="39" t="s">
        <v>79</v>
      </c>
      <c r="AW1347" s="39">
        <v>120</v>
      </c>
      <c r="AX1347" s="39">
        <v>175</v>
      </c>
      <c r="AY1347" s="4" t="s">
        <v>85</v>
      </c>
      <c r="AZ1347" s="4">
        <v>20</v>
      </c>
      <c r="BA1347" s="5">
        <v>1</v>
      </c>
      <c r="BB1347" s="5" t="s">
        <v>79</v>
      </c>
      <c r="BC1347" s="5" t="s">
        <v>79</v>
      </c>
      <c r="BD1347" s="5" t="s">
        <v>125</v>
      </c>
      <c r="BE1347" s="5" t="s">
        <v>94</v>
      </c>
      <c r="BF1347" s="5" t="s">
        <v>114</v>
      </c>
      <c r="BG1347" s="5" t="b">
        <v>0</v>
      </c>
    </row>
    <row r="1348" spans="41:59" ht="12.75">
      <c r="AO1348" s="5">
        <v>1339</v>
      </c>
      <c r="AP1348" s="74" t="s">
        <v>128</v>
      </c>
      <c r="AQ1348" s="36" t="s">
        <v>124</v>
      </c>
      <c r="AR1348" s="37" t="s">
        <v>129</v>
      </c>
      <c r="AS1348" s="37" t="s">
        <v>93</v>
      </c>
      <c r="AT1348" s="38" t="s">
        <v>79</v>
      </c>
      <c r="AU1348" s="39" t="s">
        <v>90</v>
      </c>
      <c r="AV1348" s="39" t="s">
        <v>79</v>
      </c>
      <c r="AW1348" s="39">
        <v>120</v>
      </c>
      <c r="AX1348" s="39">
        <v>220</v>
      </c>
      <c r="AY1348" s="4" t="s">
        <v>85</v>
      </c>
      <c r="AZ1348" s="4">
        <v>30</v>
      </c>
      <c r="BA1348" s="5">
        <v>1</v>
      </c>
      <c r="BB1348" s="5" t="s">
        <v>79</v>
      </c>
      <c r="BC1348" s="5" t="s">
        <v>79</v>
      </c>
      <c r="BD1348" s="5" t="s">
        <v>125</v>
      </c>
      <c r="BE1348" s="5" t="s">
        <v>94</v>
      </c>
      <c r="BF1348" s="5" t="s">
        <v>121</v>
      </c>
      <c r="BG1348" s="5" t="b">
        <v>0</v>
      </c>
    </row>
    <row r="1349" spans="41:59" ht="12.75">
      <c r="AO1349" s="5">
        <v>1340</v>
      </c>
      <c r="AP1349" s="74" t="s">
        <v>130</v>
      </c>
      <c r="AQ1349" s="36" t="s">
        <v>124</v>
      </c>
      <c r="AR1349" s="37" t="s">
        <v>129</v>
      </c>
      <c r="AS1349" s="37" t="s">
        <v>93</v>
      </c>
      <c r="AT1349" s="38" t="s">
        <v>79</v>
      </c>
      <c r="AU1349" s="39" t="s">
        <v>90</v>
      </c>
      <c r="AV1349" s="39" t="s">
        <v>79</v>
      </c>
      <c r="AW1349" s="39">
        <v>240</v>
      </c>
      <c r="AX1349" s="39">
        <v>220</v>
      </c>
      <c r="AY1349" s="4" t="s">
        <v>85</v>
      </c>
      <c r="AZ1349" s="4">
        <v>30</v>
      </c>
      <c r="BA1349" s="5">
        <v>1</v>
      </c>
      <c r="BB1349" s="5" t="s">
        <v>79</v>
      </c>
      <c r="BC1349" s="5" t="s">
        <v>79</v>
      </c>
      <c r="BD1349" s="5" t="s">
        <v>125</v>
      </c>
      <c r="BE1349" s="5" t="s">
        <v>94</v>
      </c>
      <c r="BF1349" s="5" t="s">
        <v>121</v>
      </c>
      <c r="BG1349" s="5" t="b">
        <v>0</v>
      </c>
    </row>
    <row r="1350" spans="41:59" ht="12.75">
      <c r="AO1350" s="5">
        <v>1341</v>
      </c>
      <c r="AP1350" s="74" t="s">
        <v>131</v>
      </c>
      <c r="AQ1350" s="36" t="s">
        <v>124</v>
      </c>
      <c r="AR1350" s="37" t="s">
        <v>104</v>
      </c>
      <c r="AS1350" s="37" t="s">
        <v>132</v>
      </c>
      <c r="AT1350" s="38" t="s">
        <v>133</v>
      </c>
      <c r="AU1350" s="39" t="s">
        <v>90</v>
      </c>
      <c r="AV1350" s="39" t="s">
        <v>79</v>
      </c>
      <c r="AW1350" s="39">
        <v>120</v>
      </c>
      <c r="AX1350" s="39">
        <v>220</v>
      </c>
      <c r="AY1350" s="4" t="s">
        <v>85</v>
      </c>
      <c r="AZ1350" s="4">
        <v>36</v>
      </c>
      <c r="BA1350" s="5">
        <v>1</v>
      </c>
      <c r="BB1350" s="5" t="s">
        <v>79</v>
      </c>
      <c r="BC1350" s="5" t="s">
        <v>79</v>
      </c>
      <c r="BD1350" s="5" t="s">
        <v>125</v>
      </c>
      <c r="BE1350" s="5" t="s">
        <v>94</v>
      </c>
      <c r="BF1350" s="5" t="s">
        <v>121</v>
      </c>
      <c r="BG1350" s="5" t="b">
        <v>0</v>
      </c>
    </row>
    <row r="1351" spans="41:59" ht="12.75">
      <c r="AO1351" s="5">
        <v>1342</v>
      </c>
      <c r="AP1351" s="74" t="s">
        <v>134</v>
      </c>
      <c r="AQ1351" s="36" t="s">
        <v>79</v>
      </c>
      <c r="AR1351" s="37" t="s">
        <v>79</v>
      </c>
      <c r="AS1351" s="37" t="s">
        <v>79</v>
      </c>
      <c r="AT1351" s="38" t="s">
        <v>79</v>
      </c>
      <c r="AU1351" s="39" t="s">
        <v>79</v>
      </c>
      <c r="AV1351" s="39" t="s">
        <v>79</v>
      </c>
      <c r="AW1351" s="39">
        <v>120</v>
      </c>
      <c r="AX1351" s="39">
        <v>1100</v>
      </c>
      <c r="AY1351" s="4" t="s">
        <v>85</v>
      </c>
      <c r="AZ1351" s="4">
        <v>65</v>
      </c>
      <c r="BA1351" s="5">
        <v>1</v>
      </c>
      <c r="BB1351" s="5" t="s">
        <v>79</v>
      </c>
      <c r="BC1351" s="5" t="s">
        <v>79</v>
      </c>
      <c r="BD1351" s="5" t="s">
        <v>125</v>
      </c>
      <c r="BE1351" s="5" t="s">
        <v>94</v>
      </c>
      <c r="BF1351" s="5" t="s">
        <v>79</v>
      </c>
      <c r="BG1351" s="5" t="b">
        <v>0</v>
      </c>
    </row>
    <row r="1352" spans="41:59" ht="12.75">
      <c r="AO1352" s="5">
        <v>1343</v>
      </c>
      <c r="AP1352" s="74" t="s">
        <v>135</v>
      </c>
      <c r="AQ1352" s="36" t="s">
        <v>79</v>
      </c>
      <c r="AR1352" s="37" t="s">
        <v>79</v>
      </c>
      <c r="AS1352" s="37" t="s">
        <v>79</v>
      </c>
      <c r="AT1352" s="38" t="s">
        <v>79</v>
      </c>
      <c r="AU1352" s="39" t="s">
        <v>79</v>
      </c>
      <c r="AV1352" s="39" t="s">
        <v>79</v>
      </c>
      <c r="AW1352" s="39">
        <v>120</v>
      </c>
      <c r="AX1352" s="39">
        <v>1300</v>
      </c>
      <c r="AY1352" s="4" t="s">
        <v>85</v>
      </c>
      <c r="AZ1352" s="4">
        <v>115</v>
      </c>
      <c r="BA1352" s="5">
        <v>1</v>
      </c>
      <c r="BB1352" s="5" t="s">
        <v>79</v>
      </c>
      <c r="BC1352" s="5" t="s">
        <v>79</v>
      </c>
      <c r="BD1352" s="5" t="s">
        <v>125</v>
      </c>
      <c r="BE1352" s="5" t="s">
        <v>94</v>
      </c>
      <c r="BF1352" s="5" t="s">
        <v>79</v>
      </c>
      <c r="BG1352" s="5" t="b">
        <v>0</v>
      </c>
    </row>
    <row r="1353" spans="41:59" ht="12.75">
      <c r="AO1353" s="5">
        <v>1344</v>
      </c>
      <c r="AP1353" s="74" t="s">
        <v>136</v>
      </c>
      <c r="AQ1353" s="36" t="s">
        <v>79</v>
      </c>
      <c r="AR1353" s="37" t="s">
        <v>79</v>
      </c>
      <c r="AS1353" s="37" t="s">
        <v>79</v>
      </c>
      <c r="AT1353" s="38" t="s">
        <v>79</v>
      </c>
      <c r="AU1353" s="39" t="s">
        <v>79</v>
      </c>
      <c r="AV1353" s="39" t="s">
        <v>79</v>
      </c>
      <c r="AW1353" s="39">
        <v>24</v>
      </c>
      <c r="AX1353" s="39">
        <v>25</v>
      </c>
      <c r="AY1353" s="4" t="s">
        <v>137</v>
      </c>
      <c r="AZ1353" s="4">
        <v>28</v>
      </c>
      <c r="BA1353" s="5" t="s">
        <v>79</v>
      </c>
      <c r="BB1353" s="5" t="s">
        <v>79</v>
      </c>
      <c r="BC1353" s="5" t="s">
        <v>79</v>
      </c>
      <c r="BD1353" s="5" t="s">
        <v>138</v>
      </c>
      <c r="BE1353" s="5" t="s">
        <v>139</v>
      </c>
      <c r="BF1353" s="5" t="s">
        <v>79</v>
      </c>
      <c r="BG1353" s="5" t="b">
        <v>0</v>
      </c>
    </row>
    <row r="1354" spans="41:59" ht="12.75">
      <c r="AO1354" s="5">
        <v>1345</v>
      </c>
      <c r="AP1354" s="74" t="s">
        <v>140</v>
      </c>
      <c r="AQ1354" s="36" t="s">
        <v>79</v>
      </c>
      <c r="AR1354" s="37" t="s">
        <v>79</v>
      </c>
      <c r="AS1354" s="37" t="s">
        <v>79</v>
      </c>
      <c r="AT1354" s="38" t="s">
        <v>79</v>
      </c>
      <c r="AU1354" s="39" t="s">
        <v>79</v>
      </c>
      <c r="AV1354" s="39" t="s">
        <v>79</v>
      </c>
      <c r="AW1354" s="39">
        <v>24</v>
      </c>
      <c r="AX1354" s="39">
        <v>25</v>
      </c>
      <c r="AY1354" s="4" t="s">
        <v>137</v>
      </c>
      <c r="AZ1354" s="4">
        <v>28</v>
      </c>
      <c r="BA1354" s="5">
        <v>2</v>
      </c>
      <c r="BB1354" s="5" t="s">
        <v>79</v>
      </c>
      <c r="BC1354" s="5" t="s">
        <v>79</v>
      </c>
      <c r="BD1354" s="5" t="s">
        <v>138</v>
      </c>
      <c r="BE1354" s="5" t="s">
        <v>139</v>
      </c>
      <c r="BF1354" s="5" t="s">
        <v>79</v>
      </c>
      <c r="BG1354" s="5" t="b">
        <v>0</v>
      </c>
    </row>
    <row r="1355" spans="41:59" ht="12.75">
      <c r="AO1355" s="5">
        <v>1346</v>
      </c>
      <c r="AP1355" s="77" t="s">
        <v>379</v>
      </c>
      <c r="AQ1355" s="14" t="s">
        <v>79</v>
      </c>
      <c r="AR1355" s="15" t="s">
        <v>79</v>
      </c>
      <c r="AS1355" s="15" t="s">
        <v>79</v>
      </c>
      <c r="AT1355" s="16" t="s">
        <v>79</v>
      </c>
      <c r="AU1355" s="15" t="s">
        <v>79</v>
      </c>
      <c r="AV1355" s="17" t="s">
        <v>79</v>
      </c>
      <c r="AW1355" s="17">
        <v>24</v>
      </c>
      <c r="AX1355" s="17">
        <v>160</v>
      </c>
      <c r="AY1355" s="4" t="s">
        <v>380</v>
      </c>
      <c r="AZ1355" s="4">
        <v>60</v>
      </c>
      <c r="BA1355" s="5" t="s">
        <v>79</v>
      </c>
      <c r="BB1355" s="5" t="s">
        <v>79</v>
      </c>
      <c r="BC1355" s="5" t="s">
        <v>79</v>
      </c>
      <c r="BD1355" s="5" t="s">
        <v>376</v>
      </c>
      <c r="BE1355" s="5" t="s">
        <v>379</v>
      </c>
      <c r="BF1355" s="5" t="s">
        <v>79</v>
      </c>
      <c r="BG1355" s="5" t="b">
        <v>0</v>
      </c>
    </row>
    <row r="1356" spans="41:59" ht="12.75">
      <c r="AO1356" s="5">
        <v>1347</v>
      </c>
      <c r="AP1356" s="77" t="s">
        <v>381</v>
      </c>
      <c r="AQ1356" s="14" t="s">
        <v>79</v>
      </c>
      <c r="AR1356" s="15" t="s">
        <v>79</v>
      </c>
      <c r="AS1356" s="15" t="s">
        <v>79</v>
      </c>
      <c r="AT1356" s="16" t="s">
        <v>79</v>
      </c>
      <c r="AU1356" s="15" t="s">
        <v>79</v>
      </c>
      <c r="AV1356" s="17" t="s">
        <v>79</v>
      </c>
      <c r="AW1356" s="17">
        <v>24</v>
      </c>
      <c r="AX1356" s="17">
        <v>80</v>
      </c>
      <c r="AY1356" s="4" t="s">
        <v>380</v>
      </c>
      <c r="AZ1356" s="4">
        <v>75</v>
      </c>
      <c r="BA1356" s="5" t="s">
        <v>79</v>
      </c>
      <c r="BB1356" s="5" t="s">
        <v>79</v>
      </c>
      <c r="BC1356" s="5" t="s">
        <v>79</v>
      </c>
      <c r="BD1356" s="5" t="s">
        <v>376</v>
      </c>
      <c r="BE1356" s="5" t="s">
        <v>381</v>
      </c>
      <c r="BF1356" s="5" t="s">
        <v>79</v>
      </c>
      <c r="BG1356" s="5" t="b">
        <v>0</v>
      </c>
    </row>
    <row r="1357" spans="41:59" ht="12.75">
      <c r="AO1357" s="5">
        <v>1348</v>
      </c>
      <c r="AP1357" s="74" t="s">
        <v>141</v>
      </c>
      <c r="AQ1357" s="36" t="s">
        <v>79</v>
      </c>
      <c r="AR1357" s="37" t="s">
        <v>79</v>
      </c>
      <c r="AS1357" s="37" t="s">
        <v>79</v>
      </c>
      <c r="AT1357" s="38" t="s">
        <v>79</v>
      </c>
      <c r="AU1357" s="39" t="s">
        <v>79</v>
      </c>
      <c r="AV1357" s="39" t="s">
        <v>79</v>
      </c>
      <c r="AW1357" s="39">
        <v>120</v>
      </c>
      <c r="AX1357" s="39">
        <v>50</v>
      </c>
      <c r="AY1357" s="4" t="s">
        <v>85</v>
      </c>
      <c r="AZ1357" s="4">
        <v>25</v>
      </c>
      <c r="BA1357" s="5">
        <v>1</v>
      </c>
      <c r="BB1357" s="5" t="s">
        <v>79</v>
      </c>
      <c r="BC1357" s="5" t="s">
        <v>79</v>
      </c>
      <c r="BD1357" s="5" t="s">
        <v>142</v>
      </c>
      <c r="BE1357" s="5" t="s">
        <v>94</v>
      </c>
      <c r="BF1357" s="5" t="s">
        <v>79</v>
      </c>
      <c r="BG1357" s="5" t="b">
        <v>0</v>
      </c>
    </row>
    <row r="1358" spans="41:59" ht="12.75">
      <c r="AO1358" s="5">
        <v>1349</v>
      </c>
      <c r="AP1358" s="74" t="s">
        <v>143</v>
      </c>
      <c r="AQ1358" s="36" t="s">
        <v>127</v>
      </c>
      <c r="AR1358" s="37" t="s">
        <v>79</v>
      </c>
      <c r="AS1358" s="37" t="s">
        <v>93</v>
      </c>
      <c r="AT1358" s="45" t="s">
        <v>79</v>
      </c>
      <c r="AU1358" s="39" t="s">
        <v>90</v>
      </c>
      <c r="AV1358" s="39" t="s">
        <v>79</v>
      </c>
      <c r="AW1358" s="39">
        <v>24</v>
      </c>
      <c r="AX1358" s="39">
        <v>50</v>
      </c>
      <c r="AY1358" s="4" t="s">
        <v>85</v>
      </c>
      <c r="AZ1358" s="4">
        <v>25</v>
      </c>
      <c r="BA1358" s="5">
        <v>1</v>
      </c>
      <c r="BB1358" s="5" t="s">
        <v>79</v>
      </c>
      <c r="BC1358" s="5" t="s">
        <v>79</v>
      </c>
      <c r="BD1358" s="5" t="s">
        <v>125</v>
      </c>
      <c r="BE1358" s="5" t="s">
        <v>144</v>
      </c>
      <c r="BF1358" s="5" t="s">
        <v>145</v>
      </c>
      <c r="BG1358" s="5" t="b">
        <v>0</v>
      </c>
    </row>
    <row r="1359" spans="41:59" ht="12.75">
      <c r="AO1359" s="5">
        <v>1350</v>
      </c>
      <c r="AP1359" s="74" t="s">
        <v>146</v>
      </c>
      <c r="AQ1359" s="36" t="s">
        <v>127</v>
      </c>
      <c r="AR1359" s="37" t="s">
        <v>109</v>
      </c>
      <c r="AS1359" s="37" t="s">
        <v>93</v>
      </c>
      <c r="AT1359" s="38" t="s">
        <v>79</v>
      </c>
      <c r="AU1359" s="39" t="s">
        <v>147</v>
      </c>
      <c r="AV1359" s="39" t="s">
        <v>79</v>
      </c>
      <c r="AW1359" s="39">
        <v>120</v>
      </c>
      <c r="AX1359" s="39">
        <v>50</v>
      </c>
      <c r="AY1359" s="4" t="s">
        <v>147</v>
      </c>
      <c r="AZ1359" s="4">
        <v>13</v>
      </c>
      <c r="BA1359" s="5">
        <v>1</v>
      </c>
      <c r="BB1359" s="5" t="s">
        <v>79</v>
      </c>
      <c r="BC1359" s="5" t="s">
        <v>79</v>
      </c>
      <c r="BD1359" s="5" t="s">
        <v>125</v>
      </c>
      <c r="BE1359" s="5" t="s">
        <v>144</v>
      </c>
      <c r="BF1359" s="5" t="s">
        <v>145</v>
      </c>
      <c r="BG1359" s="5" t="b">
        <v>0</v>
      </c>
    </row>
    <row r="1360" spans="41:59" ht="12.75">
      <c r="AO1360" s="5">
        <v>1351</v>
      </c>
      <c r="AP1360" s="74" t="s">
        <v>148</v>
      </c>
      <c r="AQ1360" s="36" t="s">
        <v>127</v>
      </c>
      <c r="AR1360" s="37" t="s">
        <v>109</v>
      </c>
      <c r="AS1360" s="37" t="s">
        <v>93</v>
      </c>
      <c r="AT1360" s="38" t="s">
        <v>79</v>
      </c>
      <c r="AU1360" s="39" t="s">
        <v>90</v>
      </c>
      <c r="AV1360" s="39" t="s">
        <v>79</v>
      </c>
      <c r="AW1360" s="39">
        <v>120</v>
      </c>
      <c r="AX1360" s="39">
        <v>50</v>
      </c>
      <c r="AY1360" s="4" t="s">
        <v>85</v>
      </c>
      <c r="AZ1360" s="4">
        <v>25</v>
      </c>
      <c r="BA1360" s="5">
        <v>1</v>
      </c>
      <c r="BB1360" s="5" t="s">
        <v>79</v>
      </c>
      <c r="BC1360" s="5" t="s">
        <v>79</v>
      </c>
      <c r="BD1360" s="5" t="s">
        <v>125</v>
      </c>
      <c r="BE1360" s="5" t="s">
        <v>149</v>
      </c>
      <c r="BF1360" s="5" t="s">
        <v>145</v>
      </c>
      <c r="BG1360" s="5" t="b">
        <v>0</v>
      </c>
    </row>
    <row r="1361" spans="41:59" ht="12.75">
      <c r="AO1361" s="5">
        <v>1352</v>
      </c>
      <c r="AP1361" s="74" t="s">
        <v>150</v>
      </c>
      <c r="AQ1361" s="36" t="s">
        <v>127</v>
      </c>
      <c r="AR1361" s="37" t="s">
        <v>104</v>
      </c>
      <c r="AS1361" s="37" t="s">
        <v>93</v>
      </c>
      <c r="AT1361" s="38" t="s">
        <v>79</v>
      </c>
      <c r="AU1361" s="39" t="s">
        <v>90</v>
      </c>
      <c r="AV1361" s="39" t="s">
        <v>79</v>
      </c>
      <c r="AW1361" s="39">
        <v>240</v>
      </c>
      <c r="AX1361" s="39">
        <v>50</v>
      </c>
      <c r="AY1361" s="4" t="s">
        <v>85</v>
      </c>
      <c r="AZ1361" s="4">
        <v>30</v>
      </c>
      <c r="BA1361" s="5">
        <v>1</v>
      </c>
      <c r="BB1361" s="5" t="s">
        <v>79</v>
      </c>
      <c r="BC1361" s="5" t="s">
        <v>79</v>
      </c>
      <c r="BD1361" s="5" t="s">
        <v>125</v>
      </c>
      <c r="BE1361" s="5" t="s">
        <v>94</v>
      </c>
      <c r="BF1361" s="5" t="s">
        <v>145</v>
      </c>
      <c r="BG1361" s="5" t="b">
        <v>0</v>
      </c>
    </row>
    <row r="1362" spans="41:59" ht="12.75">
      <c r="AO1362" s="5">
        <v>1353</v>
      </c>
      <c r="AP1362" s="74" t="s">
        <v>151</v>
      </c>
      <c r="AQ1362" s="36" t="s">
        <v>152</v>
      </c>
      <c r="AR1362" s="37" t="s">
        <v>79</v>
      </c>
      <c r="AS1362" s="37" t="s">
        <v>93</v>
      </c>
      <c r="AT1362" s="38" t="s">
        <v>79</v>
      </c>
      <c r="AU1362" s="39" t="s">
        <v>90</v>
      </c>
      <c r="AV1362" s="39" t="s">
        <v>79</v>
      </c>
      <c r="AW1362" s="39">
        <v>24</v>
      </c>
      <c r="AX1362" s="39">
        <v>50</v>
      </c>
      <c r="AY1362" s="4" t="s">
        <v>85</v>
      </c>
      <c r="AZ1362" s="4">
        <v>90</v>
      </c>
      <c r="BA1362" s="5">
        <v>1</v>
      </c>
      <c r="BB1362" s="5" t="s">
        <v>79</v>
      </c>
      <c r="BC1362" s="5" t="s">
        <v>79</v>
      </c>
      <c r="BD1362" s="5" t="s">
        <v>125</v>
      </c>
      <c r="BE1362" s="5" t="s">
        <v>94</v>
      </c>
      <c r="BF1362" s="5" t="s">
        <v>153</v>
      </c>
      <c r="BG1362" s="5" t="b">
        <v>0</v>
      </c>
    </row>
    <row r="1363" spans="41:59" ht="12.75">
      <c r="AO1363" s="5">
        <v>1354</v>
      </c>
      <c r="AP1363" s="74" t="s">
        <v>154</v>
      </c>
      <c r="AQ1363" s="36" t="s">
        <v>124</v>
      </c>
      <c r="AR1363" s="37" t="s">
        <v>79</v>
      </c>
      <c r="AS1363" s="37" t="s">
        <v>93</v>
      </c>
      <c r="AT1363" s="38" t="s">
        <v>79</v>
      </c>
      <c r="AU1363" s="39" t="s">
        <v>90</v>
      </c>
      <c r="AV1363" s="39" t="s">
        <v>79</v>
      </c>
      <c r="AW1363" s="39">
        <v>24</v>
      </c>
      <c r="AX1363" s="39">
        <v>220</v>
      </c>
      <c r="AY1363" s="4" t="s">
        <v>85</v>
      </c>
      <c r="AZ1363" s="4">
        <v>130</v>
      </c>
      <c r="BA1363" s="5">
        <v>1</v>
      </c>
      <c r="BB1363" s="5" t="s">
        <v>79</v>
      </c>
      <c r="BC1363" s="5" t="s">
        <v>79</v>
      </c>
      <c r="BD1363" s="5" t="s">
        <v>125</v>
      </c>
      <c r="BE1363" s="5" t="s">
        <v>94</v>
      </c>
      <c r="BF1363" s="5" t="s">
        <v>153</v>
      </c>
      <c r="BG1363" s="5" t="b">
        <v>0</v>
      </c>
    </row>
    <row r="1364" spans="41:59" ht="12.75">
      <c r="AO1364" s="5">
        <v>1355</v>
      </c>
      <c r="AP1364" s="74" t="s">
        <v>155</v>
      </c>
      <c r="AQ1364" s="36" t="s">
        <v>156</v>
      </c>
      <c r="AR1364" s="37" t="s">
        <v>109</v>
      </c>
      <c r="AS1364" s="37" t="s">
        <v>93</v>
      </c>
      <c r="AT1364" s="38" t="s">
        <v>157</v>
      </c>
      <c r="AU1364" s="39" t="s">
        <v>90</v>
      </c>
      <c r="AV1364" s="39" t="s">
        <v>79</v>
      </c>
      <c r="AW1364" s="39">
        <v>120</v>
      </c>
      <c r="AX1364" s="39">
        <v>220</v>
      </c>
      <c r="AY1364" s="4" t="s">
        <v>85</v>
      </c>
      <c r="AZ1364" s="4">
        <v>130</v>
      </c>
      <c r="BA1364" s="5">
        <v>1</v>
      </c>
      <c r="BB1364" s="5" t="s">
        <v>79</v>
      </c>
      <c r="BC1364" s="5" t="s">
        <v>79</v>
      </c>
      <c r="BD1364" s="5" t="s">
        <v>158</v>
      </c>
      <c r="BE1364" s="5" t="s">
        <v>94</v>
      </c>
      <c r="BF1364" s="5" t="s">
        <v>159</v>
      </c>
      <c r="BG1364" s="5" t="b">
        <v>0</v>
      </c>
    </row>
    <row r="1365" spans="41:59" ht="12.75">
      <c r="AO1365" s="5">
        <v>1356</v>
      </c>
      <c r="AP1365" s="74" t="s">
        <v>160</v>
      </c>
      <c r="AQ1365" s="36" t="s">
        <v>152</v>
      </c>
      <c r="AR1365" s="37" t="s">
        <v>109</v>
      </c>
      <c r="AS1365" s="37" t="s">
        <v>93</v>
      </c>
      <c r="AT1365" s="38" t="s">
        <v>79</v>
      </c>
      <c r="AU1365" s="39" t="s">
        <v>147</v>
      </c>
      <c r="AV1365" s="39" t="s">
        <v>79</v>
      </c>
      <c r="AW1365" s="39">
        <v>120</v>
      </c>
      <c r="AX1365" s="39">
        <v>220</v>
      </c>
      <c r="AY1365" s="4" t="s">
        <v>147</v>
      </c>
      <c r="AZ1365" s="4">
        <v>65</v>
      </c>
      <c r="BA1365" s="5">
        <v>1</v>
      </c>
      <c r="BB1365" s="5" t="s">
        <v>79</v>
      </c>
      <c r="BC1365" s="5" t="s">
        <v>79</v>
      </c>
      <c r="BD1365" s="5" t="s">
        <v>125</v>
      </c>
      <c r="BE1365" s="5" t="s">
        <v>152</v>
      </c>
      <c r="BF1365" s="5" t="s">
        <v>161</v>
      </c>
      <c r="BG1365" s="5" t="b">
        <v>0</v>
      </c>
    </row>
    <row r="1366" spans="41:59" ht="12.75">
      <c r="AO1366" s="5">
        <v>1357</v>
      </c>
      <c r="AP1366" s="74" t="s">
        <v>162</v>
      </c>
      <c r="AQ1366" s="36" t="s">
        <v>124</v>
      </c>
      <c r="AR1366" s="37" t="s">
        <v>109</v>
      </c>
      <c r="AS1366" s="37" t="s">
        <v>93</v>
      </c>
      <c r="AT1366" s="38" t="s">
        <v>79</v>
      </c>
      <c r="AU1366" s="39" t="s">
        <v>90</v>
      </c>
      <c r="AV1366" s="39" t="s">
        <v>79</v>
      </c>
      <c r="AW1366" s="39">
        <v>120</v>
      </c>
      <c r="AX1366" s="39">
        <v>220</v>
      </c>
      <c r="AY1366" s="4" t="s">
        <v>85</v>
      </c>
      <c r="AZ1366" s="4">
        <v>130</v>
      </c>
      <c r="BA1366" s="5">
        <v>1</v>
      </c>
      <c r="BB1366" s="5" t="s">
        <v>79</v>
      </c>
      <c r="BC1366" s="5" t="s">
        <v>79</v>
      </c>
      <c r="BD1366" s="5" t="s">
        <v>125</v>
      </c>
      <c r="BE1366" s="5" t="s">
        <v>94</v>
      </c>
      <c r="BF1366" s="5" t="s">
        <v>161</v>
      </c>
      <c r="BG1366" s="5" t="b">
        <v>0</v>
      </c>
    </row>
    <row r="1367" spans="41:59" ht="12.75">
      <c r="AO1367" s="5">
        <v>1358</v>
      </c>
      <c r="AP1367" s="74" t="s">
        <v>163</v>
      </c>
      <c r="AQ1367" s="36" t="s">
        <v>152</v>
      </c>
      <c r="AR1367" s="37" t="s">
        <v>104</v>
      </c>
      <c r="AS1367" s="37" t="s">
        <v>93</v>
      </c>
      <c r="AT1367" s="38" t="s">
        <v>79</v>
      </c>
      <c r="AU1367" s="39" t="s">
        <v>90</v>
      </c>
      <c r="AV1367" s="39" t="s">
        <v>79</v>
      </c>
      <c r="AW1367" s="39">
        <v>240</v>
      </c>
      <c r="AX1367" s="39">
        <v>220</v>
      </c>
      <c r="AY1367" s="4" t="s">
        <v>85</v>
      </c>
      <c r="AZ1367" s="4">
        <v>130</v>
      </c>
      <c r="BA1367" s="5">
        <v>1</v>
      </c>
      <c r="BB1367" s="5" t="s">
        <v>79</v>
      </c>
      <c r="BC1367" s="5" t="s">
        <v>79</v>
      </c>
      <c r="BD1367" s="5" t="s">
        <v>142</v>
      </c>
      <c r="BE1367" s="5" t="s">
        <v>94</v>
      </c>
      <c r="BF1367" s="5" t="s">
        <v>161</v>
      </c>
      <c r="BG1367" s="5" t="b">
        <v>0</v>
      </c>
    </row>
    <row r="1368" spans="41:59" ht="12.75">
      <c r="AO1368" s="5">
        <v>1359</v>
      </c>
      <c r="AP1368" s="74" t="s">
        <v>164</v>
      </c>
      <c r="AQ1368" s="36" t="s">
        <v>152</v>
      </c>
      <c r="AR1368" s="37" t="s">
        <v>109</v>
      </c>
      <c r="AS1368" s="37" t="s">
        <v>93</v>
      </c>
      <c r="AT1368" s="38" t="s">
        <v>79</v>
      </c>
      <c r="AU1368" s="39" t="s">
        <v>90</v>
      </c>
      <c r="AV1368" s="39" t="s">
        <v>79</v>
      </c>
      <c r="AW1368" s="39">
        <v>120</v>
      </c>
      <c r="AX1368" s="39">
        <v>220</v>
      </c>
      <c r="AY1368" s="4" t="s">
        <v>85</v>
      </c>
      <c r="AZ1368" s="4" t="s">
        <v>165</v>
      </c>
      <c r="BA1368" s="5">
        <v>1</v>
      </c>
      <c r="BB1368" s="5" t="s">
        <v>79</v>
      </c>
      <c r="BC1368" s="5" t="s">
        <v>79</v>
      </c>
      <c r="BD1368" s="5" t="s">
        <v>125</v>
      </c>
      <c r="BE1368" s="5" t="s">
        <v>94</v>
      </c>
      <c r="BF1368" s="5" t="s">
        <v>161</v>
      </c>
      <c r="BG1368" s="5" t="b">
        <v>0</v>
      </c>
    </row>
    <row r="1369" spans="41:59" ht="12.75">
      <c r="AO1369" s="5">
        <v>1360</v>
      </c>
      <c r="AP1369" s="74" t="s">
        <v>166</v>
      </c>
      <c r="AQ1369" s="36" t="s">
        <v>79</v>
      </c>
      <c r="AR1369" s="37" t="s">
        <v>79</v>
      </c>
      <c r="AS1369" s="37" t="s">
        <v>79</v>
      </c>
      <c r="AT1369" s="38" t="s">
        <v>79</v>
      </c>
      <c r="AU1369" s="39" t="s">
        <v>79</v>
      </c>
      <c r="AV1369" s="39" t="s">
        <v>79</v>
      </c>
      <c r="AW1369" s="39">
        <v>120</v>
      </c>
      <c r="AX1369" s="39">
        <v>800</v>
      </c>
      <c r="AY1369" s="4" t="s">
        <v>85</v>
      </c>
      <c r="AZ1369" s="4">
        <v>135</v>
      </c>
      <c r="BA1369" s="5">
        <v>1</v>
      </c>
      <c r="BB1369" s="5" t="s">
        <v>79</v>
      </c>
      <c r="BC1369" s="5" t="s">
        <v>79</v>
      </c>
      <c r="BD1369" s="5" t="s">
        <v>167</v>
      </c>
      <c r="BE1369" s="5" t="s">
        <v>94</v>
      </c>
      <c r="BF1369" s="5" t="s">
        <v>79</v>
      </c>
      <c r="BG1369" s="5" t="b">
        <v>0</v>
      </c>
    </row>
    <row r="1370" spans="41:59" ht="12.75">
      <c r="AO1370" s="5">
        <v>1361</v>
      </c>
      <c r="AP1370" s="74" t="s">
        <v>168</v>
      </c>
      <c r="AQ1370" s="36" t="s">
        <v>79</v>
      </c>
      <c r="AR1370" s="37" t="s">
        <v>79</v>
      </c>
      <c r="AS1370" s="37" t="s">
        <v>79</v>
      </c>
      <c r="AT1370" s="38" t="s">
        <v>79</v>
      </c>
      <c r="AU1370" s="39" t="s">
        <v>79</v>
      </c>
      <c r="AV1370" s="39" t="s">
        <v>79</v>
      </c>
      <c r="AW1370" s="39">
        <v>24</v>
      </c>
      <c r="AX1370" s="39">
        <v>25</v>
      </c>
      <c r="AY1370" s="4" t="s">
        <v>147</v>
      </c>
      <c r="AZ1370" s="4">
        <v>28</v>
      </c>
      <c r="BA1370" s="5" t="s">
        <v>79</v>
      </c>
      <c r="BB1370" s="5" t="s">
        <v>79</v>
      </c>
      <c r="BC1370" s="5" t="s">
        <v>79</v>
      </c>
      <c r="BD1370" s="5" t="s">
        <v>169</v>
      </c>
      <c r="BE1370" s="5" t="s">
        <v>170</v>
      </c>
      <c r="BF1370" s="5" t="s">
        <v>79</v>
      </c>
      <c r="BG1370" s="5" t="b">
        <v>0</v>
      </c>
    </row>
  </sheetData>
  <sheetProtection/>
  <printOptions/>
  <pageMargins left="0.75" right="0.75" top="1" bottom="1" header="0.5" footer="0.5"/>
  <pageSetup horizontalDpi="300" verticalDpi="300" orientation="landscape" pageOrder="overThenDown" r:id="rId1"/>
</worksheet>
</file>

<file path=xl/worksheets/sheet2.xml><?xml version="1.0" encoding="utf-8"?>
<worksheet xmlns="http://schemas.openxmlformats.org/spreadsheetml/2006/main" xmlns:r="http://schemas.openxmlformats.org/officeDocument/2006/relationships">
  <sheetPr codeName="Sheet4"/>
  <dimension ref="A1:P25"/>
  <sheetViews>
    <sheetView tabSelected="1" defaultGridColor="0" zoomScale="87" zoomScaleNormal="87" zoomScalePageLayoutView="0" colorId="8" workbookViewId="0" topLeftCell="B1">
      <selection activeCell="C18" sqref="C18:C19"/>
    </sheetView>
  </sheetViews>
  <sheetFormatPr defaultColWidth="9.140625" defaultRowHeight="12.75"/>
  <cols>
    <col min="1" max="1" width="5.140625" style="1" hidden="1" customWidth="1"/>
    <col min="2" max="2" width="2.28125" style="1" customWidth="1"/>
    <col min="3" max="3" width="16.00390625" style="1" customWidth="1"/>
    <col min="4" max="4" width="0.9921875" style="1" customWidth="1"/>
    <col min="5" max="5" width="1.57421875" style="1" customWidth="1"/>
    <col min="6" max="6" width="15.28125" style="1" customWidth="1"/>
    <col min="7" max="7" width="11.8515625" style="1" customWidth="1"/>
    <col min="8" max="8" width="12.8515625" style="1" customWidth="1"/>
    <col min="9" max="9" width="13.140625" style="1" customWidth="1"/>
    <col min="10" max="10" width="11.00390625" style="1" customWidth="1"/>
    <col min="11" max="11" width="9.8515625" style="1" customWidth="1"/>
    <col min="12" max="12" width="9.140625" style="1" customWidth="1"/>
    <col min="13" max="13" width="9.7109375" style="1" customWidth="1"/>
    <col min="14" max="14" width="10.28125" style="1" customWidth="1"/>
    <col min="15" max="15" width="4.28125" style="1" customWidth="1"/>
    <col min="16" max="16384" width="9.140625" style="2" customWidth="1"/>
  </cols>
  <sheetData>
    <row r="1" spans="1:16" s="130" customFormat="1" ht="25.5" customHeight="1">
      <c r="A1" s="128"/>
      <c r="B1" s="115"/>
      <c r="C1" s="136" t="s">
        <v>1711</v>
      </c>
      <c r="D1" s="137"/>
      <c r="E1" s="137"/>
      <c r="F1" s="137"/>
      <c r="G1" s="137"/>
      <c r="H1" s="116"/>
      <c r="I1" s="116"/>
      <c r="J1" s="116"/>
      <c r="K1" s="116"/>
      <c r="L1" s="116"/>
      <c r="M1" s="116"/>
      <c r="N1" s="116"/>
      <c r="O1" s="117"/>
      <c r="P1" s="129"/>
    </row>
    <row r="2" spans="2:16" ht="9.75" customHeight="1">
      <c r="B2" s="93"/>
      <c r="C2" s="94"/>
      <c r="D2" s="94"/>
      <c r="E2" s="94"/>
      <c r="F2" s="94"/>
      <c r="G2" s="94"/>
      <c r="H2" s="94"/>
      <c r="I2" s="94"/>
      <c r="J2" s="94"/>
      <c r="K2" s="94"/>
      <c r="L2" s="94"/>
      <c r="M2" s="94"/>
      <c r="N2" s="94"/>
      <c r="O2" s="95"/>
      <c r="P2" s="65"/>
    </row>
    <row r="3" spans="1:16" s="3" customFormat="1" ht="6" customHeight="1" thickBot="1">
      <c r="A3" s="1"/>
      <c r="B3" s="96"/>
      <c r="C3" s="144" t="s">
        <v>1719</v>
      </c>
      <c r="D3" s="145"/>
      <c r="E3" s="97"/>
      <c r="F3" s="98"/>
      <c r="G3" s="138"/>
      <c r="H3" s="138"/>
      <c r="I3" s="138"/>
      <c r="J3" s="138"/>
      <c r="K3" s="48"/>
      <c r="L3" s="97"/>
      <c r="M3" s="43"/>
      <c r="N3" s="43"/>
      <c r="O3" s="132"/>
      <c r="P3" s="131"/>
    </row>
    <row r="4" spans="1:16" s="3" customFormat="1" ht="19.5" customHeight="1" thickBot="1">
      <c r="A4" s="1"/>
      <c r="B4" s="100"/>
      <c r="C4" s="146"/>
      <c r="D4" s="147"/>
      <c r="E4" s="101"/>
      <c r="F4" s="142" t="str">
        <f>C8</f>
        <v>M965B1014</v>
      </c>
      <c r="G4" s="143"/>
      <c r="H4" s="123"/>
      <c r="I4" s="123"/>
      <c r="J4" s="123"/>
      <c r="K4" s="123"/>
      <c r="L4" s="123"/>
      <c r="M4" s="123"/>
      <c r="N4" s="123"/>
      <c r="O4" s="132"/>
      <c r="P4" s="131"/>
    </row>
    <row r="5" spans="1:16" s="3" customFormat="1" ht="15" customHeight="1">
      <c r="A5" s="1"/>
      <c r="B5" s="102"/>
      <c r="C5" s="133" t="s">
        <v>1720</v>
      </c>
      <c r="D5" s="99"/>
      <c r="E5" s="103"/>
      <c r="F5" s="123"/>
      <c r="G5" s="123"/>
      <c r="H5" s="123"/>
      <c r="I5" s="123"/>
      <c r="J5" s="123"/>
      <c r="K5" s="123"/>
      <c r="L5" s="123"/>
      <c r="M5" s="123"/>
      <c r="N5" s="123"/>
      <c r="O5" s="132"/>
      <c r="P5" s="131"/>
    </row>
    <row r="6" spans="1:16" s="3" customFormat="1" ht="27" customHeight="1">
      <c r="A6" s="1"/>
      <c r="B6" s="100"/>
      <c r="C6" s="99"/>
      <c r="D6" s="99"/>
      <c r="E6" s="103"/>
      <c r="F6" s="139" t="s">
        <v>1709</v>
      </c>
      <c r="G6" s="140"/>
      <c r="H6" s="140"/>
      <c r="I6" s="140"/>
      <c r="J6" s="140"/>
      <c r="K6" s="140"/>
      <c r="L6" s="140"/>
      <c r="M6" s="140"/>
      <c r="N6" s="141"/>
      <c r="O6" s="132"/>
      <c r="P6" s="131"/>
    </row>
    <row r="7" spans="1:16" s="3" customFormat="1" ht="29.25" customHeight="1">
      <c r="A7" s="1"/>
      <c r="B7" s="102"/>
      <c r="C7" s="99"/>
      <c r="D7" s="99"/>
      <c r="E7" s="99"/>
      <c r="F7" s="90" t="s">
        <v>66</v>
      </c>
      <c r="G7" s="90" t="s">
        <v>1705</v>
      </c>
      <c r="H7" s="91" t="s">
        <v>68</v>
      </c>
      <c r="I7" s="91" t="s">
        <v>69</v>
      </c>
      <c r="J7" s="91" t="s">
        <v>1706</v>
      </c>
      <c r="K7" s="92" t="s">
        <v>71</v>
      </c>
      <c r="L7" s="91" t="s">
        <v>72</v>
      </c>
      <c r="M7" s="91" t="s">
        <v>73</v>
      </c>
      <c r="N7" s="91" t="s">
        <v>74</v>
      </c>
      <c r="O7" s="132"/>
      <c r="P7" s="131"/>
    </row>
    <row r="8" spans="1:16" s="3" customFormat="1" ht="17.25" customHeight="1">
      <c r="A8" s="1"/>
      <c r="B8" s="100"/>
      <c r="C8" s="148" t="str">
        <f>I!AP7</f>
        <v>M965B1014</v>
      </c>
      <c r="D8" s="148"/>
      <c r="E8" s="105"/>
      <c r="F8" s="104" t="str">
        <f>VLOOKUP($C$8,I!$AP$10:I!$BG$1370,7,0)</f>
        <v>N/A</v>
      </c>
      <c r="G8" s="104">
        <f>VLOOKUP($C$8,I!$AP$10:I!$BG$1370,8,0)</f>
        <v>240</v>
      </c>
      <c r="H8" s="104">
        <f>VLOOKUP($C$8,I!$AP$10:I!$BG$1370,9,0)</f>
        <v>25</v>
      </c>
      <c r="I8" s="104">
        <f>VLOOKUP($C$8,I!$AP$10:I!$BG$1370,10,0)</f>
        <v>90</v>
      </c>
      <c r="J8" s="104">
        <f>VLOOKUP($C$8,I!$AP$10:I!$BG$1370,11,0)</f>
        <v>23</v>
      </c>
      <c r="K8" s="104">
        <f>VLOOKUP($C$8,I!$AP$10:I!$BG$1370,12,0)</f>
        <v>2</v>
      </c>
      <c r="L8" s="104" t="str">
        <f>VLOOKUP($C$8,I!$AP$10:I!$BG$1370,13,0)</f>
        <v>N/A</v>
      </c>
      <c r="M8" s="104" t="str">
        <f>VLOOKUP($C$8,I!$AP$10:I!$BG$1370,14,0)</f>
        <v>N/A</v>
      </c>
      <c r="N8" s="104" t="str">
        <f>VLOOKUP($C$8,I!$AP$10:I!$BG$1370,15,0)</f>
        <v>135 ohm</v>
      </c>
      <c r="O8" s="132"/>
      <c r="P8" s="131"/>
    </row>
    <row r="9" spans="1:16" s="3" customFormat="1" ht="12.75" customHeight="1">
      <c r="A9" s="1"/>
      <c r="B9" s="102"/>
      <c r="C9" s="105"/>
      <c r="D9" s="105"/>
      <c r="E9" s="105"/>
      <c r="F9" s="99"/>
      <c r="G9" s="99"/>
      <c r="H9" s="99"/>
      <c r="I9" s="99"/>
      <c r="J9" s="99"/>
      <c r="K9" s="99"/>
      <c r="L9" s="99"/>
      <c r="M9" s="99"/>
      <c r="N9" s="99"/>
      <c r="O9" s="132"/>
      <c r="P9" s="131"/>
    </row>
    <row r="10" spans="1:16" s="3" customFormat="1" ht="27.75" customHeight="1">
      <c r="A10" s="1"/>
      <c r="B10" s="100"/>
      <c r="C10" s="99"/>
      <c r="D10" s="99"/>
      <c r="E10" s="99"/>
      <c r="F10" s="118" t="s">
        <v>1715</v>
      </c>
      <c r="G10" s="119"/>
      <c r="H10" s="119"/>
      <c r="I10" s="119"/>
      <c r="J10" s="120"/>
      <c r="K10" s="124"/>
      <c r="L10" s="106"/>
      <c r="M10" s="106"/>
      <c r="N10" s="106"/>
      <c r="O10" s="132"/>
      <c r="P10" s="131"/>
    </row>
    <row r="11" spans="1:16" s="3" customFormat="1" ht="27.75" customHeight="1">
      <c r="A11" s="1"/>
      <c r="B11" s="102"/>
      <c r="C11" s="99"/>
      <c r="D11" s="99"/>
      <c r="E11" s="99"/>
      <c r="F11" s="91" t="s">
        <v>1712</v>
      </c>
      <c r="G11" s="91" t="s">
        <v>1714</v>
      </c>
      <c r="H11" s="91" t="s">
        <v>1718</v>
      </c>
      <c r="I11" s="91" t="s">
        <v>1713</v>
      </c>
      <c r="J11" s="91" t="s">
        <v>1717</v>
      </c>
      <c r="K11" s="125"/>
      <c r="L11" s="123"/>
      <c r="M11" s="123"/>
      <c r="N11" s="123"/>
      <c r="O11" s="132"/>
      <c r="P11" s="131"/>
    </row>
    <row r="12" spans="1:16" s="3" customFormat="1" ht="27.75" customHeight="1">
      <c r="A12" s="1"/>
      <c r="B12" s="107"/>
      <c r="C12" s="135" t="s">
        <v>1723</v>
      </c>
      <c r="D12" s="108"/>
      <c r="E12" s="99"/>
      <c r="F12" s="121" t="str">
        <f>VLOOKUP($C$8,I!$AP$10:I!$BG$1370,2,0)</f>
        <v>M9175D1014</v>
      </c>
      <c r="G12" s="104" t="str">
        <f>VLOOKUP($C$8,I!$AP$10:I!$BG$1370,3,0)</f>
        <v>198162AA</v>
      </c>
      <c r="H12" s="104" t="str">
        <f>VLOOKUP($C$8,I!$AP$10:I!$BG$1370,4,0)</f>
        <v>220736B</v>
      </c>
      <c r="I12" s="104" t="str">
        <f>VLOOKUP($C$8,I!$AP$10:I!$BG$1370,5,0)</f>
        <v>N/A</v>
      </c>
      <c r="J12" s="104" t="str">
        <f>VLOOKUP($C$8,I!$AP$10:I!$BG$1370,6,0)</f>
        <v>90°</v>
      </c>
      <c r="K12" s="125"/>
      <c r="L12" s="123"/>
      <c r="M12" s="123"/>
      <c r="N12" s="123"/>
      <c r="O12" s="132"/>
      <c r="P12" s="131"/>
    </row>
    <row r="13" spans="1:16" s="3" customFormat="1" ht="16.5" customHeight="1">
      <c r="A13" s="1"/>
      <c r="B13" s="109"/>
      <c r="C13" s="123"/>
      <c r="D13" s="106"/>
      <c r="E13" s="106"/>
      <c r="F13" s="99" t="s">
        <v>1716</v>
      </c>
      <c r="G13" s="99"/>
      <c r="H13" s="99"/>
      <c r="I13" s="99"/>
      <c r="J13" s="99"/>
      <c r="K13" s="99"/>
      <c r="L13" s="123"/>
      <c r="M13" s="99"/>
      <c r="N13" s="99"/>
      <c r="O13" s="132"/>
      <c r="P13" s="131"/>
    </row>
    <row r="14" spans="1:16" s="3" customFormat="1" ht="10.5" customHeight="1">
      <c r="A14" s="1"/>
      <c r="B14" s="109"/>
      <c r="C14" s="123"/>
      <c r="D14" s="123"/>
      <c r="E14" s="106"/>
      <c r="F14" s="99"/>
      <c r="G14" s="99"/>
      <c r="H14" s="99"/>
      <c r="I14" s="52"/>
      <c r="J14" s="99"/>
      <c r="K14" s="99"/>
      <c r="L14" s="123"/>
      <c r="M14" s="99"/>
      <c r="N14" s="99"/>
      <c r="O14" s="132"/>
      <c r="P14" s="131"/>
    </row>
    <row r="15" spans="1:16" s="3" customFormat="1" ht="24.75" customHeight="1">
      <c r="A15" s="1"/>
      <c r="B15" s="109"/>
      <c r="C15" s="135" t="s">
        <v>1724</v>
      </c>
      <c r="D15" s="106"/>
      <c r="E15" s="106"/>
      <c r="F15" s="126" t="s">
        <v>75</v>
      </c>
      <c r="G15" s="123"/>
      <c r="H15" s="123"/>
      <c r="I15" s="123"/>
      <c r="J15" s="123"/>
      <c r="K15" s="123"/>
      <c r="L15" s="99"/>
      <c r="M15" s="99"/>
      <c r="N15" s="99"/>
      <c r="O15" s="132"/>
      <c r="P15" s="131"/>
    </row>
    <row r="16" spans="1:16" s="3" customFormat="1" ht="23.25" customHeight="1">
      <c r="A16" s="1"/>
      <c r="B16" s="100"/>
      <c r="C16"/>
      <c r="D16" s="99"/>
      <c r="E16" s="99"/>
      <c r="F16" s="122" t="str">
        <f>VLOOKUP($C$8,I!$AP$10:I!$BG$1370,16,0)</f>
        <v>NDR</v>
      </c>
      <c r="G16" s="123"/>
      <c r="H16" s="123"/>
      <c r="I16" s="123"/>
      <c r="J16" s="123"/>
      <c r="K16" s="123"/>
      <c r="L16" s="99"/>
      <c r="M16" s="99"/>
      <c r="N16" s="99"/>
      <c r="O16" s="132"/>
      <c r="P16" s="131"/>
    </row>
    <row r="17" spans="1:16" s="3" customFormat="1" ht="0.75" customHeight="1">
      <c r="A17" s="1"/>
      <c r="B17" s="100"/>
      <c r="C17" s="94"/>
      <c r="D17" s="99"/>
      <c r="E17" s="99"/>
      <c r="F17" s="99"/>
      <c r="G17" s="99"/>
      <c r="H17" s="99"/>
      <c r="I17" s="99"/>
      <c r="J17" s="99"/>
      <c r="K17" s="99"/>
      <c r="L17" s="99"/>
      <c r="M17" s="99"/>
      <c r="N17" s="99"/>
      <c r="O17" s="132"/>
      <c r="P17" s="131"/>
    </row>
    <row r="18" spans="1:16" s="3" customFormat="1" ht="8.25" customHeight="1">
      <c r="A18" s="1"/>
      <c r="B18" s="100"/>
      <c r="C18" s="157" t="s">
        <v>1725</v>
      </c>
      <c r="D18" s="99"/>
      <c r="E18" s="99"/>
      <c r="F18" s="99"/>
      <c r="G18" s="99"/>
      <c r="H18" s="99"/>
      <c r="I18" s="99"/>
      <c r="J18" s="99"/>
      <c r="K18" s="99"/>
      <c r="L18" s="99"/>
      <c r="M18" s="99"/>
      <c r="N18" s="99"/>
      <c r="O18" s="132"/>
      <c r="P18" s="131"/>
    </row>
    <row r="19" spans="1:16" s="3" customFormat="1" ht="17.25" customHeight="1">
      <c r="A19" s="1"/>
      <c r="B19" s="100"/>
      <c r="C19" s="158"/>
      <c r="D19" s="99"/>
      <c r="E19" s="99"/>
      <c r="F19" s="149" t="s">
        <v>1710</v>
      </c>
      <c r="G19" s="150"/>
      <c r="H19" s="150"/>
      <c r="I19" s="150"/>
      <c r="J19" s="151"/>
      <c r="K19" s="99"/>
      <c r="L19" s="99"/>
      <c r="M19" s="99"/>
      <c r="N19" s="99"/>
      <c r="O19" s="132"/>
      <c r="P19" s="131"/>
    </row>
    <row r="20" spans="1:16" s="3" customFormat="1" ht="30" customHeight="1">
      <c r="A20" s="1"/>
      <c r="B20" s="100"/>
      <c r="C20" s="99"/>
      <c r="D20" s="99"/>
      <c r="E20" s="99"/>
      <c r="F20" s="152" t="str">
        <f>VLOOKUP($C$8,I!$AP$10:I!$BG$1370,17,0)</f>
        <v>N/A</v>
      </c>
      <c r="G20" s="153"/>
      <c r="H20" s="153"/>
      <c r="I20" s="153"/>
      <c r="J20" s="154"/>
      <c r="K20" s="99"/>
      <c r="L20" s="99"/>
      <c r="M20" s="99"/>
      <c r="N20" s="99"/>
      <c r="O20" s="132"/>
      <c r="P20" s="131"/>
    </row>
    <row r="21" spans="1:16" s="3" customFormat="1" ht="15" customHeight="1">
      <c r="A21" s="1"/>
      <c r="B21" s="100"/>
      <c r="C21" s="110"/>
      <c r="D21" s="110"/>
      <c r="E21" s="110"/>
      <c r="F21" s="123"/>
      <c r="G21" s="123"/>
      <c r="H21" s="123"/>
      <c r="I21" s="123"/>
      <c r="J21" s="123"/>
      <c r="K21" s="123"/>
      <c r="L21" s="123"/>
      <c r="M21" s="99"/>
      <c r="N21" s="99"/>
      <c r="O21" s="132"/>
      <c r="P21" s="131"/>
    </row>
    <row r="22" spans="2:16" ht="18" customHeight="1">
      <c r="B22" s="93"/>
      <c r="C22" s="110"/>
      <c r="D22" s="94"/>
      <c r="E22" s="111"/>
      <c r="F22" s="94"/>
      <c r="G22" s="94"/>
      <c r="H22" s="94"/>
      <c r="I22" s="94"/>
      <c r="J22" s="94"/>
      <c r="K22" s="94"/>
      <c r="L22" s="94"/>
      <c r="M22" s="94"/>
      <c r="N22" s="94"/>
      <c r="O22" s="95"/>
      <c r="P22" s="65"/>
    </row>
    <row r="23" spans="2:16" ht="16.5" customHeight="1">
      <c r="B23" s="93"/>
      <c r="C23" s="110"/>
      <c r="D23" s="94"/>
      <c r="E23" s="110"/>
      <c r="F23" s="156" t="s">
        <v>1722</v>
      </c>
      <c r="G23" s="156"/>
      <c r="H23" s="156"/>
      <c r="I23" s="156"/>
      <c r="J23" s="156"/>
      <c r="K23" s="127"/>
      <c r="L23" s="127"/>
      <c r="M23" s="94"/>
      <c r="N23" s="94"/>
      <c r="O23" s="95"/>
      <c r="P23" s="65"/>
    </row>
    <row r="24" spans="2:16" ht="12.75">
      <c r="B24" s="93"/>
      <c r="C24" s="94"/>
      <c r="D24" s="94"/>
      <c r="E24" s="94"/>
      <c r="F24" s="155" t="s">
        <v>1721</v>
      </c>
      <c r="G24" s="155"/>
      <c r="H24" s="155"/>
      <c r="I24" s="155"/>
      <c r="J24" s="155"/>
      <c r="K24" s="127"/>
      <c r="L24" s="127"/>
      <c r="M24" s="94"/>
      <c r="N24" s="94"/>
      <c r="O24" s="95"/>
      <c r="P24" s="65"/>
    </row>
    <row r="25" spans="2:16" ht="12.75">
      <c r="B25" s="112"/>
      <c r="C25" s="113"/>
      <c r="D25" s="113"/>
      <c r="E25" s="113"/>
      <c r="F25" s="113"/>
      <c r="G25" s="113"/>
      <c r="H25" s="113"/>
      <c r="I25" s="113"/>
      <c r="J25" s="113"/>
      <c r="K25" s="113"/>
      <c r="L25" s="113"/>
      <c r="M25" s="113"/>
      <c r="N25" s="134" t="s">
        <v>1726</v>
      </c>
      <c r="O25" s="114"/>
      <c r="P25" s="65"/>
    </row>
  </sheetData>
  <sheetProtection/>
  <mergeCells count="12">
    <mergeCell ref="C8:D8"/>
    <mergeCell ref="F19:J19"/>
    <mergeCell ref="F20:J20"/>
    <mergeCell ref="F24:J24"/>
    <mergeCell ref="F23:J23"/>
    <mergeCell ref="C18:C19"/>
    <mergeCell ref="C1:G1"/>
    <mergeCell ref="I3:J3"/>
    <mergeCell ref="G3:H3"/>
    <mergeCell ref="F6:N6"/>
    <mergeCell ref="F4:G4"/>
    <mergeCell ref="C3:D4"/>
  </mergeCells>
  <hyperlinks>
    <hyperlink ref="F24:J24" r:id="rId1" display="http://hbctechlit.honeywell.com/"/>
    <hyperlink ref="C15" r:id="rId2" display="63-7097.pdf"/>
    <hyperlink ref="C18:C19" r:id="rId3" display="63-7099.pdf"/>
    <hyperlink ref="C12" r:id="rId4" display="63-7096.pdf"/>
  </hyperlinks>
  <printOptions horizontalCentered="1"/>
  <pageMargins left="0.25" right="0.25" top="1" bottom="1" header="0.5" footer="0.5"/>
  <pageSetup horizontalDpi="300" verticalDpi="300" orientation="landscape" r:id="rId8"/>
  <drawing r:id="rId7"/>
  <legacyDrawing r:id="rId6"/>
  <oleObjects>
    <oleObject progId="StaticMetafile" shapeId="972797"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Modutrol IV Motor Cross Reference</dc:title>
  <dc:subject/>
  <dc:creator>honeywell</dc:creator>
  <cp:keywords/>
  <dc:description/>
  <cp:lastModifiedBy>Алексей</cp:lastModifiedBy>
  <cp:lastPrinted>2000-02-17T16:56:10Z</cp:lastPrinted>
  <dcterms:created xsi:type="dcterms:W3CDTF">1998-10-18T16:57:57Z</dcterms:created>
  <dcterms:modified xsi:type="dcterms:W3CDTF">2018-11-20T12:22:58Z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ofs">
    <vt:lpwstr/>
  </property>
  <property fmtid="{D5CDD505-2E9C-101B-9397-08002B2CF9AE}" pid="3" name="ChangeClass">
    <vt:lpwstr/>
  </property>
  <property fmtid="{D5CDD505-2E9C-101B-9397-08002B2CF9AE}" pid="4" name="Enovia">
    <vt:lpwstr>0</vt:lpwstr>
  </property>
  <property fmtid="{D5CDD505-2E9C-101B-9397-08002B2CF9AE}" pid="5" name="PrintCoord">
    <vt:lpwstr>Shari Paul</vt:lpwstr>
  </property>
  <property fmtid="{D5CDD505-2E9C-101B-9397-08002B2CF9AE}" pid="6" name="Vendor">
    <vt:lpwstr>WEB ACCESS ONLY</vt:lpwstr>
  </property>
  <property fmtid="{D5CDD505-2E9C-101B-9397-08002B2CF9AE}" pid="7" name="Order">
    <vt:lpwstr>436500.000000000</vt:lpwstr>
  </property>
  <property fmtid="{D5CDD505-2E9C-101B-9397-08002B2CF9AE}" pid="8" name="DocumentLocation">
    <vt:lpwstr>Web Access Only</vt:lpwstr>
  </property>
  <property fmtid="{D5CDD505-2E9C-101B-9397-08002B2CF9AE}" pid="9" name="ReplaceRevDate">
    <vt:lpwstr/>
  </property>
  <property fmtid="{D5CDD505-2E9C-101B-9397-08002B2CF9AE}" pid="10" name="Language">
    <vt:lpwstr>;#English;#</vt:lpwstr>
  </property>
  <property fmtid="{D5CDD505-2E9C-101B-9397-08002B2CF9AE}" pid="11" name="FormNumber">
    <vt:lpwstr>63-7098</vt:lpwstr>
  </property>
  <property fmtid="{D5CDD505-2E9C-101B-9397-08002B2CF9AE}" pid="12" name="ModelNumber">
    <vt:lpwstr>Mod Motors, M436, M836, M833, M835, M842, M847A, M847B, M6415, M7405, M7415, M8405, M8415, M4185, M8185, M6285, M6184, M6194, M6284, M6294, M7164, M7274, M7284, M7294, M7185, M7285, M7286, M7385, M7685, M9185, M9186, M7385, M7685, M9185, M9164, M9184</vt:lpwstr>
  </property>
  <property fmtid="{D5CDD505-2E9C-101B-9397-08002B2CF9AE}" pid="13" name="Fold">
    <vt:lpwstr>Do Not Fold</vt:lpwstr>
  </property>
  <property fmtid="{D5CDD505-2E9C-101B-9397-08002B2CF9AE}" pid="14" name="Revision">
    <vt:lpwstr>0</vt:lpwstr>
  </property>
  <property fmtid="{D5CDD505-2E9C-101B-9397-08002B2CF9AE}" pid="15" name="FactoryAddress">
    <vt:lpwstr>Not Packed</vt:lpwstr>
  </property>
  <property fmtid="{D5CDD505-2E9C-101B-9397-08002B2CF9AE}" pid="16" name="PrintedIn">
    <vt:lpwstr>USA</vt:lpwstr>
  </property>
  <property fmtid="{D5CDD505-2E9C-101B-9397-08002B2CF9AE}" pid="17" name="DateNeeded">
    <vt:lpwstr>2001-07-24T00:00:00Z</vt:lpwstr>
  </property>
  <property fmtid="{D5CDD505-2E9C-101B-9397-08002B2CF9AE}" pid="18" name="PurchaseOrder">
    <vt:lpwstr/>
  </property>
  <property fmtid="{D5CDD505-2E9C-101B-9397-08002B2CF9AE}" pid="19" name="Binding">
    <vt:lpwstr/>
  </property>
  <property fmtid="{D5CDD505-2E9C-101B-9397-08002B2CF9AE}" pid="20" name="FactoryAccount">
    <vt:lpwstr/>
  </property>
  <property fmtid="{D5CDD505-2E9C-101B-9397-08002B2CF9AE}" pid="21" name="CollationAddress">
    <vt:lpwstr/>
  </property>
  <property fmtid="{D5CDD505-2E9C-101B-9397-08002B2CF9AE}" pid="22" name="LitCategory">
    <vt:lpwstr>Product Selections/Comparisons</vt:lpwstr>
  </property>
  <property fmtid="{D5CDD505-2E9C-101B-9397-08002B2CF9AE}" pid="23" name="Requestor">
    <vt:lpwstr/>
  </property>
  <property fmtid="{D5CDD505-2E9C-101B-9397-08002B2CF9AE}" pid="24" name="Size">
    <vt:lpwstr>11 x 8.5 (finished size)</vt:lpwstr>
  </property>
  <property fmtid="{D5CDD505-2E9C-101B-9397-08002B2CF9AE}" pid="25" name="BodyStock">
    <vt:lpwstr>45# white offset Recycled</vt:lpwstr>
  </property>
  <property fmtid="{D5CDD505-2E9C-101B-9397-08002B2CF9AE}" pid="26" name="RevReason">
    <vt:lpwstr/>
  </property>
  <property fmtid="{D5CDD505-2E9C-101B-9397-08002B2CF9AE}" pid="27" name="ReplaceType">
    <vt:lpwstr>Replaces</vt:lpwstr>
  </property>
  <property fmtid="{D5CDD505-2E9C-101B-9397-08002B2CF9AE}" pid="28" name="OEM">
    <vt:lpwstr/>
  </property>
  <property fmtid="{D5CDD505-2E9C-101B-9397-08002B2CF9AE}" pid="29" name="RevDate">
    <vt:lpwstr>3/02</vt:lpwstr>
  </property>
  <property fmtid="{D5CDD505-2E9C-101B-9397-08002B2CF9AE}" pid="30" name="SubmitDate">
    <vt:lpwstr>2001-07-24T00:00:00Z</vt:lpwstr>
  </property>
  <property fmtid="{D5CDD505-2E9C-101B-9397-08002B2CF9AE}" pid="31" name="RequisitionBy">
    <vt:lpwstr>Shari Paul MN10-1430</vt:lpwstr>
  </property>
  <property fmtid="{D5CDD505-2E9C-101B-9397-08002B2CF9AE}" pid="32" name="FactoryInstructions">
    <vt:lpwstr/>
  </property>
  <property fmtid="{D5CDD505-2E9C-101B-9397-08002B2CF9AE}" pid="33" name="CollationAccount">
    <vt:lpwstr/>
  </property>
  <property fmtid="{D5CDD505-2E9C-101B-9397-08002B2CF9AE}" pid="34" name="UseWithPub">
    <vt:lpwstr/>
  </property>
  <property fmtid="{D5CDD505-2E9C-101B-9397-08002B2CF9AE}" pid="35" name="PublicationStatus">
    <vt:lpwstr>Active</vt:lpwstr>
  </property>
  <property fmtid="{D5CDD505-2E9C-101B-9397-08002B2CF9AE}" pid="36" name="Site">
    <vt:lpwstr>;#B2B;#</vt:lpwstr>
  </property>
  <property fmtid="{D5CDD505-2E9C-101B-9397-08002B2CF9AE}" pid="37" name="Pages0">
    <vt:lpwstr>1.00000000000000</vt:lpwstr>
  </property>
  <property fmtid="{D5CDD505-2E9C-101B-9397-08002B2CF9AE}" pid="38" name="ColorsPMS">
    <vt:lpwstr>Black</vt:lpwstr>
  </property>
  <property fmtid="{D5CDD505-2E9C-101B-9397-08002B2CF9AE}" pid="39" name="AdditionalInstructions">
    <vt:lpwstr/>
  </property>
  <property fmtid="{D5CDD505-2E9C-101B-9397-08002B2CF9AE}" pid="40" name="ChangeOtherInstructions">
    <vt:lpwstr/>
  </property>
  <property fmtid="{D5CDD505-2E9C-101B-9397-08002B2CF9AE}" pid="41" name="LitType">
    <vt:lpwstr>Cross Reference</vt:lpwstr>
  </property>
  <property fmtid="{D5CDD505-2E9C-101B-9397-08002B2CF9AE}" pid="42" name="Account">
    <vt:lpwstr>107S-761000-86756-340274-110-000-ZH</vt:lpwstr>
  </property>
  <property fmtid="{D5CDD505-2E9C-101B-9397-08002B2CF9AE}" pid="43" name="Wrap">
    <vt:lpwstr/>
  </property>
  <property fmtid="{D5CDD505-2E9C-101B-9397-08002B2CF9AE}" pid="44" name="ChangeOther">
    <vt:lpwstr>0</vt:lpwstr>
  </property>
  <property fmtid="{D5CDD505-2E9C-101B-9397-08002B2CF9AE}" pid="45" name="ProductGroup">
    <vt:lpwstr>Commercial Actuators and Motors</vt:lpwstr>
  </property>
  <property fmtid="{D5CDD505-2E9C-101B-9397-08002B2CF9AE}" pid="46" name="CoverSpecs">
    <vt:lpwstr>Cover Stock- Self</vt:lpwstr>
  </property>
  <property fmtid="{D5CDD505-2E9C-101B-9397-08002B2CF9AE}" pid="47" name="WebAvailableDate">
    <vt:lpwstr>2011-11-22T00:00:00Z</vt:lpwstr>
  </property>
  <property fmtid="{D5CDD505-2E9C-101B-9397-08002B2CF9AE}" pid="48" name="BodyBleeds">
    <vt:lpwstr/>
  </property>
  <property fmtid="{D5CDD505-2E9C-101B-9397-08002B2CF9AE}" pid="49" name="Drill">
    <vt:lpwstr>3-hole drill 5/16 in.</vt:lpwstr>
  </property>
  <property fmtid="{D5CDD505-2E9C-101B-9397-08002B2CF9AE}" pid="50" name="CollationInstructions">
    <vt:lpwstr/>
  </property>
  <property fmtid="{D5CDD505-2E9C-101B-9397-08002B2CF9AE}" pid="51" name="ReplaceForm">
    <vt:lpwstr>None</vt:lpwstr>
  </property>
  <property fmtid="{D5CDD505-2E9C-101B-9397-08002B2CF9AE}" pid="52" name="OSNumber">
    <vt:lpwstr/>
  </property>
  <property fmtid="{D5CDD505-2E9C-101B-9397-08002B2CF9AE}" pid="53" name="UnlockedVersionAvailable">
    <vt:lpwstr>0</vt:lpwstr>
  </property>
  <property fmtid="{D5CDD505-2E9C-101B-9397-08002B2CF9AE}" pid="54" name="FactoryQty">
    <vt:lpwstr/>
  </property>
  <property fmtid="{D5CDD505-2E9C-101B-9397-08002B2CF9AE}" pid="55" name="ChangeClassAfter">
    <vt:lpwstr/>
  </property>
  <property fmtid="{D5CDD505-2E9C-101B-9397-08002B2CF9AE}" pid="56" name="PrintingCost">
    <vt:lpwstr/>
  </property>
  <property fmtid="{D5CDD505-2E9C-101B-9397-08002B2CF9AE}" pid="57" name="ObseleteDate">
    <vt:lpwstr/>
  </property>
  <property fmtid="{D5CDD505-2E9C-101B-9397-08002B2CF9AE}" pid="58" name="CollationQty">
    <vt:lpwstr/>
  </property>
  <property fmtid="{D5CDD505-2E9C-101B-9397-08002B2CF9AE}" pid="59" name="TotalQty">
    <vt:lpwstr/>
  </property>
</Properties>
</file>